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ORIE Website\MEng - Resources\2018 study plans\"/>
    </mc:Choice>
  </mc:AlternateContent>
  <bookViews>
    <workbookView xWindow="0" yWindow="0" windowWidth="26835" windowHeight="9435" activeTab="1"/>
  </bookViews>
  <sheets>
    <sheet name="Study Plan" sheetId="20" r:id="rId1"/>
    <sheet name="Instructions" sheetId="11" r:id="rId2"/>
    <sheet name="Tables" sheetId="21" state="hidden" r:id="rId3"/>
  </sheets>
  <definedNames>
    <definedName name="_xlnm._FilterDatabase" localSheetId="2" hidden="1">Tables!$D$2:$S$193</definedName>
    <definedName name="CatType">Tables!$B$3:$B$21</definedName>
    <definedName name="CourseCat">Tables!$A$3:$A$11</definedName>
    <definedName name="CourseList">Tables!$D$3:$D$229</definedName>
    <definedName name="CourseTable">Tables!$D$3:$AB$229</definedName>
    <definedName name="CourseTableCols">Tables!$D$2:$AB$2</definedName>
    <definedName name="Degree_Dates">Tables!$B$46:$B$56</definedName>
    <definedName name="GradePoints">Tables!$B$26:$B$43</definedName>
    <definedName name="GradeType">Tables!$A$26:$A$43</definedName>
    <definedName name="LetterLookup">Tables!$A$26:$A$43</definedName>
    <definedName name="MEng_Cr">Tables!$E$3:$E$229</definedName>
    <definedName name="NoQualPt">Tables!$A$39:$A$43</definedName>
    <definedName name="ORIE_Cr">Tables!$G$3:$G$229</definedName>
    <definedName name="_xlnm.Print_Area" localSheetId="1">Instructions!$A$1:$M$53</definedName>
    <definedName name="_xlnm.Print_Area" localSheetId="0">'Study Plan'!$A$1:$J$56</definedName>
    <definedName name="Tech_Cr">Tables!$F$3:$F$229</definedName>
    <definedName name="Term">Tables!$H$3:$H$229</definedName>
    <definedName name="Term_List">Tables!$A$46:$A$56</definedName>
    <definedName name="TermList">Tables!$A$45:$A$55</definedName>
  </definedNames>
  <calcPr calcId="162913" concurrentCalc="0"/>
</workbook>
</file>

<file path=xl/calcChain.xml><?xml version="1.0" encoding="utf-8"?>
<calcChain xmlns="http://schemas.openxmlformats.org/spreadsheetml/2006/main">
  <c r="J229" i="21" l="1"/>
  <c r="I229" i="21"/>
  <c r="J228" i="21"/>
  <c r="I228" i="21"/>
  <c r="J227" i="21"/>
  <c r="I227" i="21"/>
  <c r="J226" i="21"/>
  <c r="I226" i="21"/>
  <c r="J225" i="21"/>
  <c r="I225" i="21"/>
  <c r="J224" i="21"/>
  <c r="I224" i="21"/>
  <c r="J223" i="21"/>
  <c r="I223" i="21"/>
  <c r="J222" i="21"/>
  <c r="I222" i="21"/>
  <c r="J221" i="21"/>
  <c r="I221" i="21"/>
  <c r="J220" i="21"/>
  <c r="I220" i="21"/>
  <c r="J219" i="21"/>
  <c r="I219" i="21"/>
  <c r="J218" i="21"/>
  <c r="I218" i="21"/>
  <c r="J217" i="21"/>
  <c r="I217" i="21"/>
  <c r="J216" i="21"/>
  <c r="I216" i="21"/>
  <c r="J215" i="21"/>
  <c r="I215" i="21"/>
  <c r="J214" i="21"/>
  <c r="I214" i="21"/>
  <c r="J213" i="21"/>
  <c r="I213" i="21"/>
  <c r="J212" i="21"/>
  <c r="I212" i="21"/>
  <c r="J211" i="21"/>
  <c r="I211" i="21"/>
  <c r="J210" i="21"/>
  <c r="I210" i="21"/>
  <c r="J209" i="21"/>
  <c r="I209" i="21"/>
  <c r="J208" i="21"/>
  <c r="I208" i="21"/>
  <c r="J207" i="21"/>
  <c r="I207" i="21"/>
  <c r="J206" i="21"/>
  <c r="I206" i="21"/>
  <c r="J205" i="21"/>
  <c r="I205" i="21"/>
  <c r="J204" i="21"/>
  <c r="I204" i="21"/>
  <c r="J203" i="21"/>
  <c r="I203" i="21"/>
  <c r="J202" i="21"/>
  <c r="I202" i="21"/>
  <c r="J201" i="21"/>
  <c r="I201" i="21"/>
  <c r="J200" i="21"/>
  <c r="I200" i="21"/>
  <c r="J199" i="21"/>
  <c r="I199" i="21"/>
  <c r="J198" i="21"/>
  <c r="I198" i="21"/>
  <c r="J197" i="21"/>
  <c r="I197" i="21"/>
  <c r="J196" i="21"/>
  <c r="I196" i="21"/>
  <c r="J195" i="21"/>
  <c r="I195" i="21"/>
  <c r="J194" i="21"/>
  <c r="I194" i="21"/>
  <c r="J193" i="21"/>
  <c r="I193" i="21"/>
  <c r="J192" i="21"/>
  <c r="I192" i="21"/>
  <c r="J191" i="21"/>
  <c r="I191" i="21"/>
  <c r="J190" i="21"/>
  <c r="I190" i="21"/>
  <c r="J189" i="21"/>
  <c r="I189" i="21"/>
  <c r="J188" i="21"/>
  <c r="I188" i="21"/>
  <c r="J187" i="21"/>
  <c r="I187" i="21"/>
  <c r="J186" i="21"/>
  <c r="I186" i="21"/>
  <c r="J185" i="21"/>
  <c r="I185" i="21"/>
  <c r="J184" i="21"/>
  <c r="I184" i="21"/>
  <c r="J183" i="21"/>
  <c r="I183" i="21"/>
  <c r="J182" i="21"/>
  <c r="I182" i="21"/>
  <c r="J181" i="21"/>
  <c r="I181" i="21"/>
  <c r="J180" i="21"/>
  <c r="I180" i="21"/>
  <c r="J179" i="21"/>
  <c r="I179" i="21"/>
  <c r="J178" i="21"/>
  <c r="I178" i="21"/>
  <c r="J177" i="21"/>
  <c r="I177" i="21"/>
  <c r="J176" i="21"/>
  <c r="I176" i="21"/>
  <c r="J175" i="21"/>
  <c r="I175" i="21"/>
  <c r="J174" i="21"/>
  <c r="I174" i="21"/>
  <c r="J173" i="21"/>
  <c r="I173" i="21"/>
  <c r="J172" i="21"/>
  <c r="I172" i="21"/>
  <c r="J171" i="21"/>
  <c r="I171" i="21"/>
  <c r="J170" i="21"/>
  <c r="I170" i="21"/>
  <c r="J169" i="21"/>
  <c r="I169" i="21"/>
  <c r="J168" i="21"/>
  <c r="I168" i="21"/>
  <c r="J167" i="21"/>
  <c r="I167" i="21"/>
  <c r="J166" i="21"/>
  <c r="I166" i="21"/>
  <c r="J165" i="21"/>
  <c r="I165" i="21"/>
  <c r="J164" i="21"/>
  <c r="I164" i="21"/>
  <c r="J163" i="21"/>
  <c r="I163" i="21"/>
  <c r="J162" i="21"/>
  <c r="I162" i="21"/>
  <c r="J161" i="21"/>
  <c r="I161" i="21"/>
  <c r="J160" i="21"/>
  <c r="I160" i="21"/>
  <c r="J159" i="21"/>
  <c r="I159" i="21"/>
  <c r="J158" i="21"/>
  <c r="I158" i="21"/>
  <c r="J157" i="21"/>
  <c r="I157" i="21"/>
  <c r="J156" i="21"/>
  <c r="I156" i="21"/>
  <c r="J155" i="21"/>
  <c r="I155" i="21"/>
  <c r="J154" i="21"/>
  <c r="I154" i="21"/>
  <c r="J153" i="21"/>
  <c r="I153" i="21"/>
  <c r="J152" i="21"/>
  <c r="I152" i="21"/>
  <c r="J151" i="21"/>
  <c r="I151" i="21"/>
  <c r="J150" i="21"/>
  <c r="I150" i="21"/>
  <c r="J149" i="21"/>
  <c r="I149" i="21"/>
  <c r="J148" i="21"/>
  <c r="I148" i="21"/>
  <c r="J147" i="21"/>
  <c r="I147" i="21"/>
  <c r="J146" i="21"/>
  <c r="I146" i="21"/>
  <c r="J145" i="21"/>
  <c r="I145" i="21"/>
  <c r="J144" i="21"/>
  <c r="I144" i="21"/>
  <c r="J143" i="21"/>
  <c r="I143" i="21"/>
  <c r="J142" i="21"/>
  <c r="I142" i="21"/>
  <c r="J141" i="21"/>
  <c r="I141" i="21"/>
  <c r="J140" i="21"/>
  <c r="I140" i="21"/>
  <c r="J139" i="21"/>
  <c r="I139" i="21"/>
  <c r="J138" i="21"/>
  <c r="I138" i="21"/>
  <c r="J137" i="21"/>
  <c r="I137" i="21"/>
  <c r="J136" i="21"/>
  <c r="I136" i="21"/>
  <c r="J135" i="21"/>
  <c r="I135" i="21"/>
  <c r="J134" i="21"/>
  <c r="I134" i="21"/>
  <c r="J133" i="21"/>
  <c r="I133" i="21"/>
  <c r="J132" i="21"/>
  <c r="I132" i="21"/>
  <c r="J131" i="21"/>
  <c r="I131" i="21"/>
  <c r="J130" i="21"/>
  <c r="I130" i="21"/>
  <c r="J129" i="21"/>
  <c r="I129" i="21"/>
  <c r="J128" i="21"/>
  <c r="I128" i="21"/>
  <c r="J127" i="21"/>
  <c r="I127" i="21"/>
  <c r="J126" i="21"/>
  <c r="I126" i="21"/>
  <c r="J125" i="21"/>
  <c r="I125" i="21"/>
  <c r="J124" i="21"/>
  <c r="I124" i="21"/>
  <c r="J123" i="21"/>
  <c r="I123" i="21"/>
  <c r="J122" i="21"/>
  <c r="I122" i="21"/>
  <c r="J121" i="21"/>
  <c r="I121" i="21"/>
  <c r="J120" i="21"/>
  <c r="I120" i="21"/>
  <c r="J119" i="21"/>
  <c r="I119" i="21"/>
  <c r="J118" i="21"/>
  <c r="I118" i="21"/>
  <c r="J117" i="21"/>
  <c r="I117" i="21"/>
  <c r="J116" i="21"/>
  <c r="I116" i="21"/>
  <c r="J115" i="21"/>
  <c r="I115" i="21"/>
  <c r="J114" i="21"/>
  <c r="I114" i="21"/>
  <c r="J113" i="21"/>
  <c r="I113" i="21"/>
  <c r="J112" i="21"/>
  <c r="I112" i="21"/>
  <c r="J111" i="21"/>
  <c r="I111" i="21"/>
  <c r="J110" i="21"/>
  <c r="I110" i="21"/>
  <c r="J109" i="21"/>
  <c r="I109" i="21"/>
  <c r="J108" i="21"/>
  <c r="I108" i="21"/>
  <c r="J107" i="21"/>
  <c r="I107" i="21"/>
  <c r="J106" i="21"/>
  <c r="I106" i="21"/>
  <c r="J105" i="21"/>
  <c r="I105" i="21"/>
  <c r="J104" i="21"/>
  <c r="I104" i="21"/>
  <c r="J103" i="21"/>
  <c r="I103" i="21"/>
  <c r="J102" i="21"/>
  <c r="I102" i="21"/>
  <c r="J101" i="21"/>
  <c r="I101" i="21"/>
  <c r="J100" i="21"/>
  <c r="I100" i="21"/>
  <c r="J99" i="21"/>
  <c r="I99" i="21"/>
  <c r="J98" i="21"/>
  <c r="I98" i="21"/>
  <c r="J97" i="21"/>
  <c r="I97" i="21"/>
  <c r="J96" i="21"/>
  <c r="I96" i="21"/>
  <c r="J95" i="21"/>
  <c r="I95" i="21"/>
  <c r="J94" i="21"/>
  <c r="I94" i="21"/>
  <c r="J93" i="21"/>
  <c r="I93" i="21"/>
  <c r="J92" i="21"/>
  <c r="I92" i="21"/>
  <c r="J91" i="21"/>
  <c r="I91" i="21"/>
  <c r="J90" i="21"/>
  <c r="I90" i="21"/>
  <c r="J89" i="21"/>
  <c r="I89" i="21"/>
  <c r="J88" i="21"/>
  <c r="I88" i="21"/>
  <c r="J87" i="21"/>
  <c r="I87" i="21"/>
  <c r="J86" i="21"/>
  <c r="I86" i="21"/>
  <c r="J85" i="21"/>
  <c r="I85" i="21"/>
  <c r="J84" i="21"/>
  <c r="I84" i="21"/>
  <c r="J83" i="21"/>
  <c r="I83" i="21"/>
  <c r="J82" i="21"/>
  <c r="I82" i="21"/>
  <c r="J81" i="21"/>
  <c r="I81" i="21"/>
  <c r="J80" i="21"/>
  <c r="I80" i="21"/>
  <c r="J79" i="21"/>
  <c r="I79" i="21"/>
  <c r="J78" i="21"/>
  <c r="I78" i="21"/>
  <c r="J77" i="21"/>
  <c r="I77" i="21"/>
  <c r="J76" i="21"/>
  <c r="I76" i="21"/>
  <c r="J75" i="21"/>
  <c r="I75" i="21"/>
  <c r="J74" i="21"/>
  <c r="I74" i="21"/>
  <c r="J73" i="21"/>
  <c r="I73" i="21"/>
  <c r="J72" i="21"/>
  <c r="I72" i="21"/>
  <c r="J71" i="21"/>
  <c r="I71" i="21"/>
  <c r="J70" i="21"/>
  <c r="I70" i="21"/>
  <c r="J69" i="21"/>
  <c r="I69" i="21"/>
  <c r="J68" i="21"/>
  <c r="I68" i="21"/>
  <c r="J67" i="21"/>
  <c r="I67" i="21"/>
  <c r="J66" i="21"/>
  <c r="I66" i="21"/>
  <c r="J65" i="21"/>
  <c r="I65" i="21"/>
  <c r="J64" i="21"/>
  <c r="I64" i="21"/>
  <c r="J63" i="21"/>
  <c r="I63" i="21"/>
  <c r="J62" i="21"/>
  <c r="I62" i="21"/>
  <c r="J61" i="21"/>
  <c r="I61" i="21"/>
  <c r="J60" i="21"/>
  <c r="I60" i="21"/>
  <c r="J59" i="21"/>
  <c r="I59" i="21"/>
  <c r="J58" i="21"/>
  <c r="I58" i="21"/>
  <c r="J57" i="21"/>
  <c r="I57" i="21"/>
  <c r="J56" i="21"/>
  <c r="I56" i="21"/>
  <c r="J55" i="21"/>
  <c r="I55" i="21"/>
  <c r="J54" i="21"/>
  <c r="I54" i="21"/>
  <c r="J53" i="21"/>
  <c r="I53" i="21"/>
  <c r="J52" i="21"/>
  <c r="I52" i="21"/>
  <c r="J51" i="21"/>
  <c r="I51" i="21"/>
  <c r="J50" i="21"/>
  <c r="I50" i="21"/>
  <c r="J49" i="21"/>
  <c r="I49" i="21"/>
  <c r="J48" i="21"/>
  <c r="I48" i="21"/>
  <c r="J47" i="21"/>
  <c r="I47" i="21"/>
  <c r="J46" i="21"/>
  <c r="I46" i="21"/>
  <c r="J45" i="21"/>
  <c r="I45" i="21"/>
  <c r="J44" i="21"/>
  <c r="I44" i="21"/>
  <c r="J43" i="21"/>
  <c r="I43" i="21"/>
  <c r="J42" i="21"/>
  <c r="I42" i="21"/>
  <c r="J41" i="21"/>
  <c r="I41" i="21"/>
  <c r="J40" i="21"/>
  <c r="I40" i="21"/>
  <c r="J39" i="21"/>
  <c r="I39" i="21"/>
  <c r="J37" i="21"/>
  <c r="I37" i="21"/>
  <c r="B37" i="21"/>
  <c r="J36" i="21"/>
  <c r="I36" i="21"/>
  <c r="J35" i="21"/>
  <c r="I35" i="21"/>
  <c r="B35" i="21"/>
  <c r="J34" i="21"/>
  <c r="I34" i="21"/>
  <c r="B34" i="21"/>
  <c r="J33" i="21"/>
  <c r="I33" i="21"/>
  <c r="J32" i="21"/>
  <c r="I32" i="21"/>
  <c r="B32" i="21"/>
  <c r="J31" i="21"/>
  <c r="I31" i="21"/>
  <c r="B31" i="21"/>
  <c r="J30" i="21"/>
  <c r="I30" i="21"/>
  <c r="J29" i="21"/>
  <c r="I29" i="21"/>
  <c r="B29" i="21"/>
  <c r="J28" i="21"/>
  <c r="I28" i="21"/>
  <c r="B28" i="21"/>
  <c r="J27" i="21"/>
  <c r="I27" i="21"/>
  <c r="J26" i="21"/>
  <c r="I26" i="21"/>
  <c r="B26" i="21"/>
  <c r="J25" i="21"/>
  <c r="I25" i="21"/>
  <c r="J24" i="21"/>
  <c r="I24" i="21"/>
  <c r="J23" i="21"/>
  <c r="I23" i="21"/>
  <c r="J22" i="21"/>
  <c r="I22" i="21"/>
  <c r="J21" i="21"/>
  <c r="I21" i="21"/>
  <c r="J20" i="21"/>
  <c r="I20" i="21"/>
  <c r="J19" i="21"/>
  <c r="I19" i="21"/>
  <c r="J18" i="21"/>
  <c r="I18" i="21"/>
  <c r="J17" i="21"/>
  <c r="I17" i="21"/>
  <c r="J16" i="21"/>
  <c r="I16" i="21"/>
  <c r="J15" i="21"/>
  <c r="I15" i="21"/>
  <c r="J14" i="21"/>
  <c r="I14" i="21"/>
  <c r="J13" i="21"/>
  <c r="I13" i="21"/>
  <c r="J12" i="21"/>
  <c r="I12" i="21"/>
  <c r="J11" i="21"/>
  <c r="I11" i="21"/>
  <c r="G11" i="21"/>
  <c r="F11" i="21"/>
  <c r="E11" i="21"/>
  <c r="J10" i="21"/>
  <c r="I10" i="21"/>
  <c r="J9" i="21"/>
  <c r="I9" i="21"/>
  <c r="J8" i="21"/>
  <c r="I8" i="21"/>
  <c r="J7" i="21"/>
  <c r="I7" i="21"/>
  <c r="J6" i="21"/>
  <c r="I6" i="21"/>
  <c r="J5" i="21"/>
  <c r="I5" i="21"/>
  <c r="J4" i="21"/>
  <c r="I4" i="21"/>
  <c r="J3" i="21"/>
  <c r="I3" i="21"/>
  <c r="E3" i="21"/>
  <c r="I41" i="20"/>
  <c r="J41" i="20"/>
  <c r="G41" i="20"/>
  <c r="F41" i="20"/>
  <c r="E41" i="20"/>
  <c r="D41" i="20"/>
  <c r="C41" i="20"/>
  <c r="I29" i="20"/>
  <c r="J29" i="20"/>
  <c r="G29" i="20"/>
  <c r="F29" i="20"/>
  <c r="E29" i="20"/>
  <c r="D29" i="20"/>
  <c r="C29" i="20"/>
  <c r="G45" i="20"/>
  <c r="F45" i="20"/>
  <c r="E45" i="20"/>
  <c r="D45" i="20"/>
  <c r="C45" i="20"/>
  <c r="G44" i="20"/>
  <c r="F44" i="20"/>
  <c r="E44" i="20"/>
  <c r="D44" i="20"/>
  <c r="C44" i="20"/>
  <c r="G43" i="20"/>
  <c r="F43" i="20"/>
  <c r="E43" i="20"/>
  <c r="D43" i="20"/>
  <c r="C43" i="20"/>
  <c r="G42" i="20"/>
  <c r="F42" i="20"/>
  <c r="E42" i="20"/>
  <c r="D42" i="20"/>
  <c r="C42" i="20"/>
  <c r="G40" i="20"/>
  <c r="F40" i="20"/>
  <c r="E40" i="20"/>
  <c r="D40" i="20"/>
  <c r="C40" i="20"/>
  <c r="G39" i="20"/>
  <c r="F39" i="20"/>
  <c r="E39" i="20"/>
  <c r="D39" i="20"/>
  <c r="C39" i="20"/>
  <c r="G38" i="20"/>
  <c r="F38" i="20"/>
  <c r="D38" i="20"/>
  <c r="C38" i="20"/>
  <c r="G31" i="20"/>
  <c r="F31" i="20"/>
  <c r="E31" i="20"/>
  <c r="D31" i="20"/>
  <c r="C31" i="20"/>
  <c r="G30" i="20"/>
  <c r="F30" i="20"/>
  <c r="E30" i="20"/>
  <c r="D30" i="20"/>
  <c r="C30" i="20"/>
  <c r="G28" i="20"/>
  <c r="F28" i="20"/>
  <c r="E28" i="20"/>
  <c r="D28" i="20"/>
  <c r="C28" i="20"/>
  <c r="G27" i="20"/>
  <c r="F27" i="20"/>
  <c r="E27" i="20"/>
  <c r="D27" i="20"/>
  <c r="C27" i="20"/>
  <c r="G26" i="20"/>
  <c r="F26" i="20"/>
  <c r="E26" i="20"/>
  <c r="D26" i="20"/>
  <c r="C26" i="20"/>
  <c r="G25" i="20"/>
  <c r="F25" i="20"/>
  <c r="E25" i="20"/>
  <c r="D25" i="20"/>
  <c r="C25" i="20"/>
  <c r="G24" i="20"/>
  <c r="F24" i="20"/>
  <c r="E24" i="20"/>
  <c r="D24" i="20"/>
  <c r="C24" i="20"/>
  <c r="G12" i="20"/>
  <c r="F12" i="20"/>
  <c r="E12" i="20"/>
  <c r="D12" i="20"/>
  <c r="C12" i="20"/>
  <c r="G11" i="20"/>
  <c r="F11" i="20"/>
  <c r="E11" i="20"/>
  <c r="D11" i="20"/>
  <c r="C11" i="20"/>
  <c r="G10" i="20"/>
  <c r="F10" i="20"/>
  <c r="E10" i="20"/>
  <c r="D10" i="20"/>
  <c r="C10" i="20"/>
  <c r="I40" i="20"/>
  <c r="J40" i="20"/>
  <c r="I27" i="20"/>
  <c r="J27" i="20"/>
  <c r="I15" i="20"/>
  <c r="J15" i="20"/>
  <c r="G15" i="20"/>
  <c r="F15" i="20"/>
  <c r="E15" i="20"/>
  <c r="D15" i="20"/>
  <c r="C15" i="20"/>
  <c r="I50" i="20"/>
  <c r="J50" i="20"/>
  <c r="I49" i="20"/>
  <c r="J49" i="20"/>
  <c r="I48" i="20"/>
  <c r="J48" i="20"/>
  <c r="I47" i="20"/>
  <c r="J47" i="20"/>
  <c r="I45" i="20"/>
  <c r="J45" i="20"/>
  <c r="I44" i="20"/>
  <c r="J44" i="20"/>
  <c r="I43" i="20"/>
  <c r="J43" i="20"/>
  <c r="I42" i="20"/>
  <c r="J42" i="20"/>
  <c r="I39" i="20"/>
  <c r="J39" i="20"/>
  <c r="I38" i="20"/>
  <c r="J38" i="20"/>
  <c r="I36" i="20"/>
  <c r="J36" i="20"/>
  <c r="I35" i="20"/>
  <c r="J35" i="20"/>
  <c r="I34" i="20"/>
  <c r="J34" i="20"/>
  <c r="I33" i="20"/>
  <c r="J33" i="20"/>
  <c r="I31" i="20"/>
  <c r="J31" i="20"/>
  <c r="I30" i="20"/>
  <c r="J30" i="20"/>
  <c r="I28" i="20"/>
  <c r="J28" i="20"/>
  <c r="I26" i="20"/>
  <c r="J26" i="20"/>
  <c r="I22" i="20"/>
  <c r="J22" i="20"/>
  <c r="I21" i="20"/>
  <c r="J21" i="20"/>
  <c r="I20" i="20"/>
  <c r="J20" i="20"/>
  <c r="I19" i="20"/>
  <c r="J19" i="20"/>
  <c r="G17" i="20"/>
  <c r="F17" i="20"/>
  <c r="E17" i="20"/>
  <c r="D17" i="20"/>
  <c r="C17" i="20"/>
  <c r="G16" i="20"/>
  <c r="F16" i="20"/>
  <c r="E16" i="20"/>
  <c r="D16" i="20"/>
  <c r="C16" i="20"/>
  <c r="G14" i="20"/>
  <c r="F14" i="20"/>
  <c r="E14" i="20"/>
  <c r="D14" i="20"/>
  <c r="C14" i="20"/>
  <c r="G13" i="20"/>
  <c r="F13" i="20"/>
  <c r="E13" i="20"/>
  <c r="C13" i="20"/>
  <c r="D13" i="20"/>
  <c r="I25" i="20"/>
  <c r="I24" i="20"/>
  <c r="I46" i="20"/>
  <c r="J46" i="20"/>
  <c r="I32" i="20"/>
  <c r="J32" i="20"/>
  <c r="I23" i="20"/>
  <c r="J23" i="20"/>
  <c r="I18" i="20"/>
  <c r="J18" i="20"/>
  <c r="I17" i="20"/>
  <c r="J17" i="20"/>
  <c r="I16" i="20"/>
  <c r="J16" i="20"/>
  <c r="I14" i="20"/>
  <c r="J14" i="20"/>
  <c r="I13" i="20"/>
  <c r="J13" i="20"/>
  <c r="I12" i="20"/>
  <c r="J12" i="20"/>
  <c r="I10" i="20"/>
  <c r="E38" i="20"/>
  <c r="I11" i="20"/>
  <c r="J10" i="20"/>
  <c r="I9" i="20"/>
  <c r="J9" i="20"/>
  <c r="J25" i="20"/>
  <c r="J24" i="20"/>
  <c r="J11" i="20"/>
  <c r="E51" i="20"/>
  <c r="D51" i="20"/>
  <c r="C51" i="20"/>
  <c r="J51" i="20"/>
  <c r="I51" i="20"/>
  <c r="G51" i="20"/>
  <c r="F51" i="20"/>
  <c r="J52" i="20"/>
</calcChain>
</file>

<file path=xl/sharedStrings.xml><?xml version="1.0" encoding="utf-8"?>
<sst xmlns="http://schemas.openxmlformats.org/spreadsheetml/2006/main" count="559" uniqueCount="291">
  <si>
    <t>Grade</t>
  </si>
  <si>
    <t>ORIE 5300 Optimization I</t>
  </si>
  <si>
    <t>ORIE 5581 Monte Carlo Simulation</t>
  </si>
  <si>
    <t>ORIE 5582 Monte Carlo Methods in FE</t>
  </si>
  <si>
    <t>ORIE 5311 Topics in Linear Optimization</t>
  </si>
  <si>
    <t>NBA 5330 Management Cases</t>
  </si>
  <si>
    <t>ORIE 5230 Quantitative Trading Strategies</t>
  </si>
  <si>
    <t>NBA 6500 SSO Practicum</t>
  </si>
  <si>
    <t>Early Admit Ugrad? (Y/N):</t>
  </si>
  <si>
    <t>Cornell OR Ugrad? (Y/N):</t>
  </si>
  <si>
    <t>Date MEng Degree Expected:</t>
  </si>
  <si>
    <t>Date:</t>
  </si>
  <si>
    <t>Student's Signature:</t>
  </si>
  <si>
    <t>Advisor's Signature:</t>
  </si>
  <si>
    <t>Student's Name:</t>
  </si>
  <si>
    <t>Advisor's Name:</t>
  </si>
  <si>
    <t>Student ID #:</t>
  </si>
  <si>
    <t>NetID:</t>
  </si>
  <si>
    <t>S</t>
  </si>
  <si>
    <t>F</t>
  </si>
  <si>
    <t>Term</t>
  </si>
  <si>
    <t>F/S</t>
  </si>
  <si>
    <t>Three or more credit hours at 5000+ level?</t>
  </si>
  <si>
    <t>9 or more credits from ORIE courses?</t>
  </si>
  <si>
    <t>Qual.Pt. Cr. Hrs.</t>
  </si>
  <si>
    <t>Qual Pts.</t>
  </si>
  <si>
    <t>A</t>
  </si>
  <si>
    <t>Letter</t>
  </si>
  <si>
    <t>Grade Points</t>
  </si>
  <si>
    <t>A+</t>
  </si>
  <si>
    <t>A-</t>
  </si>
  <si>
    <t>B+</t>
  </si>
  <si>
    <t>B</t>
  </si>
  <si>
    <t>B-</t>
  </si>
  <si>
    <t>C+</t>
  </si>
  <si>
    <t>C</t>
  </si>
  <si>
    <t>C-</t>
  </si>
  <si>
    <t>D+</t>
  </si>
  <si>
    <t>D</t>
  </si>
  <si>
    <t>D-</t>
  </si>
  <si>
    <t>R</t>
  </si>
  <si>
    <t>W</t>
  </si>
  <si>
    <t>AUD</t>
  </si>
  <si>
    <t>GPA:</t>
  </si>
  <si>
    <t>ORIE MEng
STUDY PLAN</t>
  </si>
  <si>
    <t>Course Categories</t>
  </si>
  <si>
    <t>ORIE COURSE LIST</t>
  </si>
  <si>
    <t>ORIE 4320 Nonlinear Optimization</t>
  </si>
  <si>
    <t>ORIE 4330 Discrete Models</t>
  </si>
  <si>
    <t>ORIE 4350 Intro to Game Theory</t>
  </si>
  <si>
    <t>ORIE 4820 Spreadsheet-Based Modeling and Data Analysis</t>
  </si>
  <si>
    <t>ORIE 5122 Inventory Management</t>
  </si>
  <si>
    <t>ORIE 5310 Optimization II</t>
  </si>
  <si>
    <t>ORIE 5370 Optimization Modeling in Finance</t>
  </si>
  <si>
    <t>ORIE 4154 Revenue Optimization and Marketplace Design</t>
  </si>
  <si>
    <t>ORIE 4600 Intro to Financial Engineering</t>
  </si>
  <si>
    <t>ORIE 4630 OR Tools for Financial Engineering</t>
  </si>
  <si>
    <t>ORIE 5130 Service System Modeling and Design</t>
  </si>
  <si>
    <t>ORIE 5500 Prob and Stat II</t>
  </si>
  <si>
    <t>ORIE 5580 Simulation Modeling and Analysis</t>
  </si>
  <si>
    <t>ORIE 5510 Stochastic Processes</t>
  </si>
  <si>
    <t>ORIE 5520 Intro to Engineering Stochastic Processes II</t>
  </si>
  <si>
    <t>ORIE 5600 Financial Engineering with Stochastic Calculus I</t>
  </si>
  <si>
    <t>ORIE 5610 Financial Engineering with Stochastic Calculus II</t>
  </si>
  <si>
    <t>ORIE 5620 Credit Risk: Modeling Valuation and Mgmt</t>
  </si>
  <si>
    <t>ORIE 5650 Quantitative Methods of Financial Risk Mgmt</t>
  </si>
  <si>
    <t>ORIE 4740 Statistical Data Mining I</t>
  </si>
  <si>
    <t>ORIE 4741 Learning with Big Messy Data</t>
  </si>
  <si>
    <t>ORIE 4742 Info. Theory, Probabilistic Modeling &amp; Deep Learning w/ Scientific &amp; Financial Applications</t>
  </si>
  <si>
    <t>ORIE 5550 Applied Time Series Analysis</t>
  </si>
  <si>
    <t>ORIE 5640 Statistics for Financial Engineering</t>
  </si>
  <si>
    <t>CS 5780 Machine Learning for Intelligent Systems</t>
  </si>
  <si>
    <t>CS 5786 Machine Learning for Data Science</t>
  </si>
  <si>
    <t>STSCI 4090 Theory of Statistics</t>
  </si>
  <si>
    <t>STSCI 4740 Data Mining and Machine Learning</t>
  </si>
  <si>
    <t>STSCI 4780 Bayesian Data Analysis: Principles and Practice</t>
  </si>
  <si>
    <t>MEng Cr</t>
  </si>
  <si>
    <t>ORIE Cr</t>
  </si>
  <si>
    <t>ORIE 5980 ORIE Project (Fall Semester)</t>
  </si>
  <si>
    <t>ORIE 5981 ORIE Project (Spring Semester)</t>
  </si>
  <si>
    <t>Duplicate</t>
  </si>
  <si>
    <t>CS 4840 Algorithms for Markets</t>
  </si>
  <si>
    <t>CS 5320 Introduction to Database Systems</t>
  </si>
  <si>
    <t>CS 5540 Computational Techniques for Analyzing Clinical Data</t>
  </si>
  <si>
    <t>HADM 6010 Data Driven Analytics</t>
  </si>
  <si>
    <t>HADM 6050 Revenue Management</t>
  </si>
  <si>
    <t>HADM 6075 Web Scraping &amp; Data Mining for Hospitality Dec Making</t>
  </si>
  <si>
    <t>HADM 6230 Real Estate Statistical Modeling</t>
  </si>
  <si>
    <t>INFO 5100 Visual Data Analytics for the Web</t>
  </si>
  <si>
    <t>NBA 6200 Marketing Research</t>
  </si>
  <si>
    <t>NBA 6390 Data-driven Marketing</t>
  </si>
  <si>
    <t>NBA 6930 Strategy and Tactics of Pricing</t>
  </si>
  <si>
    <t>STSCI 4060 Python Programming and its Applications in Statistics</t>
  </si>
  <si>
    <t>STSCI 4140 Applied Design</t>
  </si>
  <si>
    <t>STSCI 4100 Multivariate Analysis</t>
  </si>
  <si>
    <t>STSCI 4110 Categorical Data</t>
  </si>
  <si>
    <t>STSCI 4120 Nonparametric Inference and Sequential Analysis</t>
  </si>
  <si>
    <t>STSCI 4500 Databases and Statistical Computing</t>
  </si>
  <si>
    <t>STSCI 5065 Big Data Management and Analysis</t>
  </si>
  <si>
    <t>NBA 5061 Comprehensive Financial Statement Analysis</t>
  </si>
  <si>
    <t>NBA 5420 Investments and Portfolio Analysis</t>
  </si>
  <si>
    <t>NBA 5510 Emerging Markets Finance</t>
  </si>
  <si>
    <t>NBA 5540 International Finance</t>
  </si>
  <si>
    <t>NBA 5550 Fixed-Income Securities and Interest-Rate Options</t>
  </si>
  <si>
    <t>NBA 5980 Behavioral Finance</t>
  </si>
  <si>
    <t>NBA 6060 Evaluating Capital Investment Projects</t>
  </si>
  <si>
    <t>NBA 6450 Advanced Investment Strategies</t>
  </si>
  <si>
    <t>NBA 6560 Valuation Principles</t>
  </si>
  <si>
    <t>ORIE 5240 Bond Math and Mortgage-Backed Securities</t>
  </si>
  <si>
    <t>ORIE 5252 Special Topics in FE I</t>
  </si>
  <si>
    <t>ORIE 5253 Special Topics in FE II</t>
  </si>
  <si>
    <t>ORIE 5254 Special Topics in FE III</t>
  </si>
  <si>
    <t>ORIE 5255 Special Topics in FE IV</t>
  </si>
  <si>
    <t>SX</t>
  </si>
  <si>
    <t>Ttl Cats</t>
  </si>
  <si>
    <t>CategoryType</t>
  </si>
  <si>
    <t>Project</t>
  </si>
  <si>
    <t>Core</t>
  </si>
  <si>
    <t>Concentration</t>
  </si>
  <si>
    <t>(≥ 12 Cr.Hrs)</t>
  </si>
  <si>
    <t>ORIE MEng Study Plan Instructions</t>
  </si>
  <si>
    <t>Term List</t>
  </si>
  <si>
    <t>Fall 2017</t>
  </si>
  <si>
    <t>Fall 2016</t>
  </si>
  <si>
    <t>Spring 2017</t>
  </si>
  <si>
    <t>Summer 2017</t>
  </si>
  <si>
    <t>Spring 2018</t>
  </si>
  <si>
    <t>Summer 2018</t>
  </si>
  <si>
    <t>Fall 2018</t>
  </si>
  <si>
    <t>Total MEng Cr. Hrs. (30 required)</t>
  </si>
  <si>
    <t>Tech. Engr.
Cr. Hrs.
(19 required)</t>
  </si>
  <si>
    <t>ORIE
Cr. Hrs.
(12 required)</t>
  </si>
  <si>
    <t>Core Credits
(12 required)</t>
  </si>
  <si>
    <t>ORIE MEng Handbook</t>
  </si>
  <si>
    <t>Cornell Schedule of Classes</t>
  </si>
  <si>
    <t>Study Plans</t>
  </si>
  <si>
    <t>Degree Dates</t>
  </si>
  <si>
    <t>Spring 2019</t>
  </si>
  <si>
    <t>Summer 2019</t>
  </si>
  <si>
    <t>Fall 2019</t>
  </si>
  <si>
    <t>Matriculation Term:</t>
  </si>
  <si>
    <t>CORE: Optimization Modeling</t>
  </si>
  <si>
    <t>CORE: Stochastic Modeling</t>
  </si>
  <si>
    <t>CORE: Data Sci./Stat. Modeling</t>
  </si>
  <si>
    <t>DA: Data Sci./Stat. Modeling</t>
  </si>
  <si>
    <t>FE: Fin. Applications Electives</t>
  </si>
  <si>
    <t>IT: Info Economics And Strategy</t>
  </si>
  <si>
    <t>IT: Managing IT Implementation</t>
  </si>
  <si>
    <t>MIE: Manufacturing Focus</t>
  </si>
  <si>
    <t>MIE: Other MIE Electives</t>
  </si>
  <si>
    <t>Colloquium</t>
  </si>
  <si>
    <t>CORE: OPTIMIZATION MODELING COURSES</t>
  </si>
  <si>
    <t>DA: DATA ANALYTICS ELECTIVES</t>
  </si>
  <si>
    <t>FE: FINANCIAL APPLICATIONS ELECTIVES</t>
  </si>
  <si>
    <t>IT: TECHNOLOGY AND INFRASTRUCTURE</t>
  </si>
  <si>
    <t>IT: INFORMATION ECONOMICS AND STRATEGY</t>
  </si>
  <si>
    <t>IT: MANAGING IT IMPLEMENTATION</t>
  </si>
  <si>
    <t>MIE: MANUFACTURING FOCUS</t>
  </si>
  <si>
    <t>MIE: OTHER MIE ELECTIVES</t>
  </si>
  <si>
    <t>SSO: Strategic Operations Courses</t>
  </si>
  <si>
    <t>For assistance completing this form, please refer to the Instructions tab of this document, as well as the ORIE MEng Handbook.</t>
  </si>
  <si>
    <t>[Select a course from the dropdown menu]</t>
  </si>
  <si>
    <t>Manually enter courses below:</t>
  </si>
  <si>
    <t>Manually enter  courses below:</t>
  </si>
  <si>
    <t>ORIE 3800 Information Systems and Analysis</t>
  </si>
  <si>
    <t>IT: Tech. And Infrastructure</t>
  </si>
  <si>
    <t>ORIE 5110 Case Studies</t>
  </si>
  <si>
    <t>PROJECT PREPARATION COURSE (REQUIRED FOR NON-FE)</t>
  </si>
  <si>
    <t>PROJECT COURSES</t>
  </si>
  <si>
    <t>Project Preparation</t>
  </si>
  <si>
    <t>ORIE 5140 Model Based Systems Engineering</t>
  </si>
  <si>
    <t>ORIE 5142 System Analysis, Behavior and Optimization</t>
  </si>
  <si>
    <t>SE: Systems Engineering Courses</t>
  </si>
  <si>
    <t>SE: SYSTEMS ENGINEERING COURSES</t>
  </si>
  <si>
    <t>ORIE 5940 Systems Engineering Project</t>
  </si>
  <si>
    <t>ORIE 5220 Financial Engineering Project</t>
  </si>
  <si>
    <t>ORIE 5910 Manufacturing Project (Fall Semester)</t>
  </si>
  <si>
    <t>ORIE 5911 Manufacturing Project (Spring Semester)</t>
  </si>
  <si>
    <t>CEE 5980 Introduction to Decision Analysis</t>
  </si>
  <si>
    <t>NBA 5070 Entrepreneurship for Scientists and Engineers</t>
  </si>
  <si>
    <t>HADM 6260 Advanced Corporate Finance</t>
  </si>
  <si>
    <t>NBA 5530 Accounting and Financial Decision Making</t>
  </si>
  <si>
    <t>NBA 5550 Fixed Income Securities and Interest-Rate Options</t>
  </si>
  <si>
    <t>NBA 6010 Electronic Commerce</t>
  </si>
  <si>
    <t>NBA 6390 Data Driven Marketing</t>
  </si>
  <si>
    <t>NBA 6650 The Strategic Management of Technology and Innovation</t>
  </si>
  <si>
    <t>NBA 6730 Derivatives Securities, Part I</t>
  </si>
  <si>
    <t>NBA 6740 Derivatives Securities, Part II</t>
  </si>
  <si>
    <t>CEE 4630 Future Transportation, Technology and Systems</t>
  </si>
  <si>
    <t>CEE 4640 Transportation Systems Design</t>
  </si>
  <si>
    <t>CEE 5970 Risk Analysis and Management</t>
  </si>
  <si>
    <t>CS 5150 Software Engineering</t>
  </si>
  <si>
    <t>CS 5786, Machine Learning for Data Science</t>
  </si>
  <si>
    <t>ECON 6200 Econometrics II</t>
  </si>
  <si>
    <t>HADM 6290 Investment Analysis and Portfolio Management</t>
  </si>
  <si>
    <t>NBA 5240 Macroeconomics and International Trade</t>
  </si>
  <si>
    <t>ECON 3120 Applied Econometrics</t>
  </si>
  <si>
    <t>Su</t>
  </si>
  <si>
    <t>ECON 3140 Econometrics</t>
  </si>
  <si>
    <t>OTHER TECHNICAL COURSES</t>
  </si>
  <si>
    <t>OTHER TECHNICAL ENGINEERING COURSES</t>
  </si>
  <si>
    <t>NBA 5020 Managerial Accounting &amp; Reporting</t>
  </si>
  <si>
    <t>NBA 5080 Operations Management Core</t>
  </si>
  <si>
    <t>SSO: Semester in Strategic Operations Courses</t>
  </si>
  <si>
    <t>STEP 2:
Select course category below (leave blank if none).</t>
  </si>
  <si>
    <t>STEP 1:
Select courses using dropdown lists (or manually enter) below.</t>
  </si>
  <si>
    <t>(≥ 30 Cr.Hrs)</t>
  </si>
  <si>
    <t>(≥ 19 Cr.Hrs)</t>
  </si>
  <si>
    <t>CHECKLIST: ORIE MENG CORE REQUIREMENTS</t>
  </si>
  <si>
    <t>Three or more credit hours from Data Science &amp; Statistical Modeling category?</t>
  </si>
  <si>
    <t>Three or more credit hours from Optimization Modeling category?</t>
  </si>
  <si>
    <t>Three or more credit hours from Stochastic Modeling category?</t>
  </si>
  <si>
    <t>12 or more credits from ORIE Core Course List (Handbook pp.6-7)?</t>
  </si>
  <si>
    <t>IMPORTANT LINKS</t>
  </si>
  <si>
    <t>Tech Eng Cr</t>
  </si>
  <si>
    <t>CEE 5930 Engineering Management Methods (MIE ONLY)</t>
  </si>
  <si>
    <t>TOTALS:</t>
  </si>
  <si>
    <t>----------------------------------------------------------------------</t>
  </si>
  <si>
    <t/>
  </si>
  <si>
    <t>ORIE 9100 Enterprise Engineering Colloquium</t>
  </si>
  <si>
    <t>CORE: STOCHASTIC MODELING COURSES</t>
  </si>
  <si>
    <t>CORE/DA: DATA SCIENCE AND STATISTICAL MODELING COURSES</t>
  </si>
  <si>
    <t>ORIE 5142 Systems Analysis Behavior and Optimization</t>
  </si>
  <si>
    <t>CS 3410 Computer Systems Organization and Programming</t>
  </si>
  <si>
    <t>CS 5414 Distributed Computing Principles</t>
  </si>
  <si>
    <t>ECE 4450 Computer Networks and Telecommunications</t>
  </si>
  <si>
    <t>ECE 4800 Optimal System Analysis and Design</t>
  </si>
  <si>
    <t>ECE 5660 Fundamentals of Networks</t>
  </si>
  <si>
    <t>INFO 5300 Architecture of Large-Scale Information Systems</t>
  </si>
  <si>
    <t>SYSEN 5400 Theory and Practice of Systems Architecture</t>
  </si>
  <si>
    <t>ORIE 5150 Economic Analysis of Engineering Systems</t>
  </si>
  <si>
    <t>CS 4852 Networks II: Market Design</t>
  </si>
  <si>
    <t>INFO 4400 Advanced Human-Computer Interaction Design</t>
  </si>
  <si>
    <t>INFO 6230 Games, Economic Behavior, and the Internet</t>
  </si>
  <si>
    <t>CEE 5900 Project Management</t>
  </si>
  <si>
    <t>CS 5412 Cloud Computing</t>
  </si>
  <si>
    <t>ECE 5830 Introduction to Technical Management</t>
  </si>
  <si>
    <t>SYSEN 5300 (3 CR) Sys Eng and Six Sigma for the Design and Operation of Reliable Systems</t>
  </si>
  <si>
    <t>SYSEN 5300 (4 CR) Sys Eng and Six Sigma for the Design and Operation of Reliable Systems</t>
  </si>
  <si>
    <t>ORIE 5126 Supply Chain Management</t>
  </si>
  <si>
    <t>CS 3152 Introduction to Computer Game Architecture</t>
  </si>
  <si>
    <t>CS 3300 Data-driven Web Applications</t>
  </si>
  <si>
    <t>CS 4300 Language and Information</t>
  </si>
  <si>
    <t>CS 4700 Foundations of Artificial Intelligence</t>
  </si>
  <si>
    <t>INFO 4301 Ethics in New Media, Technology, and Communication</t>
  </si>
  <si>
    <t>NBA 5020 Managerial Accounting and Reporting</t>
  </si>
  <si>
    <t>AEP 6620 Micro/Nano-fabrication and Processing</t>
  </si>
  <si>
    <t>AEP 6630 Nanobiotechnology</t>
  </si>
  <si>
    <t>ECE 4320 Integrated Micro Sensors and Actuators</t>
  </si>
  <si>
    <t>NCC 5580 Managing Operations</t>
  </si>
  <si>
    <t>NBA 6410 Supply Chain Management (3 credits)</t>
  </si>
  <si>
    <t>NBA 6410 Supply Chain Management (1.5 credits)</t>
  </si>
  <si>
    <t>STEP 3: Using the MEng Handbook, check to make sure that your Study Plan satisfies all degree requirements, including satisfaction of all credit hour requirements. See calculated totals to the right.</t>
  </si>
  <si>
    <t>MANUFACTURING AND INDUSTRIAL ENGINEERING CONCENTRATION</t>
  </si>
  <si>
    <t>Concentration Elective Credits</t>
  </si>
  <si>
    <t>Fall 2018 Courses</t>
  </si>
  <si>
    <t>Spring 2019 Courses</t>
  </si>
  <si>
    <t>Fall 2019 Courses (if applicable)</t>
  </si>
  <si>
    <r>
      <rPr>
        <b/>
        <u/>
        <sz val="12"/>
        <rFont val="Arial"/>
        <family val="2"/>
      </rPr>
      <t>ABOUT</t>
    </r>
    <r>
      <rPr>
        <sz val="12"/>
        <rFont val="Arial"/>
        <family val="2"/>
      </rPr>
      <t xml:space="preserve">: The Study Plan is a tool that allows you to map your path towards satisfying the degree requirements for the ORIE MEng program.
</t>
    </r>
    <r>
      <rPr>
        <i/>
        <sz val="12"/>
        <rFont val="Arial"/>
        <family val="2"/>
      </rPr>
      <t xml:space="preserve">WARNING: The Study Plan form should be filled out using Microsoft Excel </t>
    </r>
    <r>
      <rPr>
        <i/>
        <u/>
        <sz val="12"/>
        <rFont val="Arial"/>
        <family val="2"/>
      </rPr>
      <t>only</t>
    </r>
    <r>
      <rPr>
        <sz val="12"/>
        <rFont val="Arial"/>
        <family val="2"/>
      </rPr>
      <t>:</t>
    </r>
    <r>
      <rPr>
        <i/>
        <sz val="12"/>
        <rFont val="Arial"/>
        <family val="2"/>
      </rPr>
      <t xml:space="preserve"> using other software (e.g. Google Sheets) may result in errors.</t>
    </r>
    <r>
      <rPr>
        <sz val="12"/>
        <rFont val="Arial"/>
        <family val="2"/>
      </rPr>
      <t xml:space="preserve">
</t>
    </r>
    <r>
      <rPr>
        <b/>
        <u/>
        <sz val="12"/>
        <rFont val="Arial"/>
        <family val="2"/>
      </rPr>
      <t>REQUIREMENT &amp; DEADLINE</t>
    </r>
    <r>
      <rPr>
        <sz val="12"/>
        <rFont val="Arial"/>
        <family val="2"/>
      </rPr>
      <t>: Every ORIE MEng student must file a study plan with the Graduate Student Services Coordinator in</t>
    </r>
    <r>
      <rPr>
        <b/>
        <sz val="12"/>
        <rFont val="Arial"/>
        <family val="2"/>
      </rPr>
      <t xml:space="preserve"> 201 Rhodes Hall</t>
    </r>
    <r>
      <rPr>
        <sz val="12"/>
        <rFont val="Arial"/>
        <family val="2"/>
      </rPr>
      <t xml:space="preserve"> within </t>
    </r>
    <r>
      <rPr>
        <b/>
        <sz val="12"/>
        <rFont val="Arial"/>
        <family val="2"/>
      </rPr>
      <t>the first two weeks of each semester</t>
    </r>
    <r>
      <rPr>
        <sz val="12"/>
        <rFont val="Arial"/>
        <family val="2"/>
      </rPr>
      <t xml:space="preserve"> detailing all courses in which the student is enrolled. Updated study plans should be submitted whenever changes to one's course schedule have been made.
A printed copy of each student's </t>
    </r>
    <r>
      <rPr>
        <b/>
        <sz val="12"/>
        <rFont val="Arial"/>
        <family val="2"/>
      </rPr>
      <t>study plan must be signed by both student and academic advisor</t>
    </r>
    <r>
      <rPr>
        <sz val="12"/>
        <rFont val="Arial"/>
        <family val="2"/>
      </rPr>
      <t xml:space="preserve">. An electronic copy of each study plan should be submitted to the ORIE MEng Activities Blackboard site.
</t>
    </r>
    <r>
      <rPr>
        <b/>
        <u/>
        <sz val="12"/>
        <rFont val="Arial"/>
        <family val="2"/>
      </rPr>
      <t>FILLING OUT THE STUDY PLAN</t>
    </r>
    <r>
      <rPr>
        <b/>
        <sz val="12"/>
        <rFont val="Arial"/>
        <family val="2"/>
      </rPr>
      <t>:</t>
    </r>
    <r>
      <rPr>
        <sz val="12"/>
        <rFont val="Arial"/>
        <family val="2"/>
      </rPr>
      <t xml:space="preserve">
- Make sure you are using the study plan that matches your MEng Concentration! Forms for each concentration can be downloaded online (see the 'Important Links' section of this page).
- Enter identifying and program information at the top of the Study Plan form.
- In the leftmost column of the form ('STEP 1'), choose your courses for the indicated academic terms from the dropdown menus. 
- For courses that are not listed in the dropdown menu, manually enter them in the space provided for manual entry. You will need to manually enter the number of MEng, Technical, ORIE, Core, and/or Concentration credits that correspond to these courses.
- Some courses will satisfy ORIE Core, concentration, project, or colloquium requirements (see Handbook for details). For these courses, in the column labeled 'STEP 2',</t>
    </r>
    <r>
      <rPr>
        <b/>
        <sz val="12"/>
        <rFont val="Arial"/>
        <family val="2"/>
      </rPr>
      <t xml:space="preserve"> choose the category that each course will count towards.</t>
    </r>
    <r>
      <rPr>
        <sz val="12"/>
        <rFont val="Arial"/>
        <family val="2"/>
      </rPr>
      <t xml:space="preserve"> If you have chosen an invalid category the text will turn red.
</t>
    </r>
    <r>
      <rPr>
        <b/>
        <u/>
        <sz val="12"/>
        <rFont val="Arial"/>
        <family val="2"/>
      </rPr>
      <t>SATISFYING DEGREE REQUIREMENTS</t>
    </r>
    <r>
      <rPr>
        <sz val="12"/>
        <rFont val="Arial"/>
        <family val="2"/>
      </rPr>
      <t xml:space="preserve">
Ultimately, your study plan should show which coursework you plan to use to satisfy the following degree requirements (see Handbook, p.5):
- minimum of 30 credit hours of approved Technical coursework
- minimum of 19 credit hours of approved Technical Engineering coursework
- minimum of 12 credit hours of Technical Engineering coursework in ORIE-numbered courses
- fulfill ORIE Core requirements (see Handbook, p.6); see the Core Requirements checklist to the right
- fulfill any concentration specific requirements (refer to the section on your concentration from the Handbook; link below)
</t>
    </r>
    <r>
      <rPr>
        <u/>
        <sz val="12"/>
        <rFont val="Arial"/>
        <family val="2"/>
      </rPr>
      <t>NOTE</t>
    </r>
    <r>
      <rPr>
        <sz val="12"/>
        <rFont val="Arial"/>
        <family val="2"/>
      </rPr>
      <t xml:space="preserve">: The study plan spreadsheet totals, at the bottom, the number of credit hours that your proposed set of courses contributes to each of the requirements.
</t>
    </r>
    <r>
      <rPr>
        <b/>
        <u/>
        <sz val="12"/>
        <rFont val="Arial"/>
        <family val="2"/>
      </rPr>
      <t>ADDITIONAL HELP</t>
    </r>
    <r>
      <rPr>
        <sz val="12"/>
        <rFont val="Arial"/>
        <family val="2"/>
      </rPr>
      <t xml:space="preserve">
If you have further questions about how to use this study plan spreadsheet, please contact </t>
    </r>
    <r>
      <rPr>
        <b/>
        <sz val="12"/>
        <rFont val="Arial"/>
        <family val="2"/>
      </rPr>
      <t xml:space="preserve">Katrina Overton, </t>
    </r>
    <r>
      <rPr>
        <sz val="12"/>
        <rFont val="Arial"/>
        <family val="2"/>
      </rPr>
      <t>Graduate Field Assistant for ORIE, either in person (</t>
    </r>
    <r>
      <rPr>
        <b/>
        <sz val="12"/>
        <rFont val="Arial"/>
        <family val="2"/>
      </rPr>
      <t>Rhodes Hall 201</t>
    </r>
    <r>
      <rPr>
        <sz val="12"/>
        <rFont val="Arial"/>
        <family val="2"/>
      </rPr>
      <t>) or by email (</t>
    </r>
    <r>
      <rPr>
        <b/>
        <sz val="12"/>
        <rFont val="Arial"/>
        <family val="2"/>
      </rPr>
      <t>katrina.overton@cornell.edu</t>
    </r>
    <r>
      <rPr>
        <sz val="12"/>
        <rFont val="Arial"/>
        <family val="2"/>
      </rPr>
      <t xml:space="preserve">).
</t>
    </r>
  </si>
  <si>
    <t>DA: Additional DA Electives</t>
  </si>
  <si>
    <t>FE: Financial Data Science Certificate</t>
  </si>
  <si>
    <t>IT: Additional IT Electives</t>
  </si>
  <si>
    <t>COLLOQUIUM &amp; PRACTICUM COURSES</t>
  </si>
  <si>
    <t>ORIE 9115 MEng Career Practicum</t>
  </si>
  <si>
    <t>ORIE 5210 Seminar in Financial Engineering</t>
  </si>
  <si>
    <t>ORIE 5215 Financial Engineering Career Practicum</t>
  </si>
  <si>
    <t>Certificate</t>
  </si>
  <si>
    <t>ORIE 4120 Inventory, Operations, and Supply Chain Management</t>
  </si>
  <si>
    <t>ORIE 5100 Design of Manufacturing Systems</t>
  </si>
  <si>
    <t>ORIE 5126 Principles of Supply Chain Management</t>
  </si>
  <si>
    <t>MATH 3610 Mathematical Modeling</t>
  </si>
  <si>
    <t>SYSEN 6800 Computational Optimization</t>
  </si>
  <si>
    <t>Spring 2020</t>
  </si>
  <si>
    <t>ECE 4271 Evolutionary Processes, Algorithms, Games</t>
  </si>
  <si>
    <t>ECE 5555 Stochastic Systems: Estimation and Control</t>
  </si>
  <si>
    <t>STSCI 5030 Linear Models with Matrices</t>
  </si>
  <si>
    <t>CS 4154 Analytics-Driven Game Design</t>
  </si>
  <si>
    <t>CS 4775 Computational Genetics and Genomics</t>
  </si>
  <si>
    <t>CS 5740 Natural Language Processing</t>
  </si>
  <si>
    <t>NBA 6550 Introduction to Statistical Programming and SQL</t>
  </si>
  <si>
    <t>NBA 6920 Advanced Data Analytics Applications and Methods</t>
  </si>
  <si>
    <t>ORIE 5270 Big Data Technologies</t>
  </si>
  <si>
    <t>ORIE 5256 Special Topics in FE V</t>
  </si>
  <si>
    <t>CS 4420 Computer Architecture</t>
  </si>
  <si>
    <t>IT: ADDITIONAL IT ELECTIVES</t>
  </si>
  <si>
    <t>MAE 5200 Dimensional Tolerancing in Mechanical Design</t>
  </si>
  <si>
    <t>MAE 5210 Dimensional Tolerancing in Mechanical Design</t>
  </si>
  <si>
    <t>NBA 6410 Supply Chain Strategy (3 credits)</t>
  </si>
  <si>
    <t>NBA 5810 Management Cases</t>
  </si>
  <si>
    <t>NBA 6410 Supply Chain Strategy</t>
  </si>
  <si>
    <t>SYSEN 5740 Design Thinking for Complex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</si>
</sst>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22" x14ac:knownFonts="1">
    <font>
      <sz val="10"/>
      <name val="Arial"/>
    </font>
    <font>
      <sz val="10"/>
      <name val="Arial"/>
      <family val="2"/>
    </font>
    <font>
      <sz val="10"/>
      <name val="MS Sans Serif"/>
      <family val="2"/>
    </font>
    <font>
      <b/>
      <sz val="10"/>
      <name val="Arial"/>
      <family val="2"/>
    </font>
    <font>
      <b/>
      <u/>
      <sz val="10"/>
      <name val="Arial"/>
      <family val="2"/>
    </font>
    <font>
      <u/>
      <sz val="10"/>
      <name val="Arial"/>
      <family val="2"/>
    </font>
    <font>
      <b/>
      <sz val="12"/>
      <name val="Arial"/>
      <family val="2"/>
    </font>
    <font>
      <b/>
      <u/>
      <sz val="12"/>
      <name val="Arial"/>
      <family val="2"/>
    </font>
    <font>
      <b/>
      <sz val="18"/>
      <name val="Arial"/>
      <family val="2"/>
    </font>
    <font>
      <sz val="12"/>
      <name val="Arial"/>
      <family val="2"/>
    </font>
    <font>
      <b/>
      <sz val="9"/>
      <name val="Arial"/>
      <family val="2"/>
    </font>
    <font>
      <sz val="9"/>
      <name val="Arial"/>
      <family val="2"/>
    </font>
    <font>
      <b/>
      <sz val="11"/>
      <color theme="3"/>
      <name val="Arial"/>
      <family val="2"/>
    </font>
    <font>
      <b/>
      <sz val="11"/>
      <name val="Arial"/>
      <family val="2"/>
    </font>
    <font>
      <b/>
      <sz val="20"/>
      <name val="Arial"/>
      <family val="2"/>
    </font>
    <font>
      <b/>
      <sz val="10"/>
      <color theme="0"/>
      <name val="Arial"/>
      <family val="2"/>
    </font>
    <font>
      <u/>
      <sz val="10"/>
      <color theme="10"/>
      <name val="Arial"/>
      <family val="2"/>
    </font>
    <font>
      <b/>
      <sz val="11"/>
      <color rgb="FFFA7D00"/>
      <name val="Calibri"/>
      <family val="2"/>
      <scheme val="minor"/>
    </font>
    <font>
      <i/>
      <sz val="12"/>
      <name val="Arial"/>
      <family val="2"/>
    </font>
    <font>
      <i/>
      <u/>
      <sz val="12"/>
      <name val="Arial"/>
      <family val="2"/>
    </font>
    <font>
      <u/>
      <sz val="12"/>
      <name val="Arial"/>
      <family val="2"/>
    </font>
    <font>
      <b/>
      <sz val="12"/>
      <color theme="3"/>
      <name val="Arial"/>
      <family val="2"/>
    </font>
  </fonts>
  <fills count="19">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darkGrid">
        <fgColor rgb="FFFFFF00"/>
        <bgColor theme="2" tint="-9.9978637043366805E-2"/>
      </patternFill>
    </fill>
    <fill>
      <patternFill patternType="solid">
        <fgColor rgb="FFF2F2F2"/>
      </patternFill>
    </fill>
    <fill>
      <patternFill patternType="gray125">
        <bgColor theme="0" tint="-0.249977111117893"/>
      </patternFill>
    </fill>
    <fill>
      <patternFill patternType="gray0625">
        <fgColor theme="3" tint="0.59996337778862885"/>
        <bgColor theme="4" tint="0.79998168889431442"/>
      </patternFill>
    </fill>
    <fill>
      <patternFill patternType="gray0625">
        <fgColor theme="0" tint="-0.34998626667073579"/>
        <bgColor theme="4" tint="0.79998168889431442"/>
      </patternFill>
    </fill>
    <fill>
      <patternFill patternType="solid">
        <fgColor theme="4" tint="0.79992065187536243"/>
        <bgColor indexed="64"/>
      </patternFill>
    </fill>
    <fill>
      <patternFill patternType="solid">
        <fgColor theme="6" tint="0.59999389629810485"/>
        <bgColor indexed="64"/>
      </patternFill>
    </fill>
    <fill>
      <patternFill patternType="solid">
        <fgColor rgb="FFFFFF99"/>
        <bgColor indexed="64"/>
      </patternFill>
    </fill>
  </fills>
  <borders count="69">
    <border>
      <left/>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style="medium">
        <color indexed="64"/>
      </bottom>
      <diagonal/>
    </border>
    <border>
      <left/>
      <right/>
      <top/>
      <bottom style="medium">
        <color theme="4" tint="0.39997558519241921"/>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dashed">
        <color indexed="64"/>
      </top>
      <bottom/>
      <diagonal/>
    </border>
    <border>
      <left style="medium">
        <color indexed="64"/>
      </left>
      <right style="dotted">
        <color indexed="64"/>
      </right>
      <top style="thin">
        <color indexed="64"/>
      </top>
      <bottom/>
      <diagonal/>
    </border>
    <border>
      <left/>
      <right style="thin">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2" fillId="0" borderId="41" applyNumberFormat="0" applyFill="0" applyAlignment="0" applyProtection="0"/>
    <xf numFmtId="0" fontId="16" fillId="0" borderId="0" applyNumberFormat="0" applyFill="0" applyBorder="0" applyAlignment="0" applyProtection="0"/>
    <xf numFmtId="0" fontId="17" fillId="12" borderId="53" applyNumberFormat="0" applyAlignment="0" applyProtection="0"/>
    <xf numFmtId="0" fontId="1" fillId="14" borderId="37" applyFont="0" applyBorder="0">
      <alignment horizontal="left"/>
    </xf>
    <xf numFmtId="0" fontId="2" fillId="13" borderId="10" applyBorder="0">
      <alignment horizontal="left"/>
    </xf>
    <xf numFmtId="0" fontId="1" fillId="7" borderId="11" applyBorder="0" applyAlignment="0">
      <alignment horizontal="center"/>
    </xf>
  </cellStyleXfs>
  <cellXfs count="181">
    <xf numFmtId="0" fontId="0" fillId="0" borderId="0" xfId="0"/>
    <xf numFmtId="0" fontId="0" fillId="0" borderId="15" xfId="0" applyBorder="1"/>
    <xf numFmtId="0" fontId="0" fillId="0" borderId="0" xfId="0" applyBorder="1"/>
    <xf numFmtId="0" fontId="0" fillId="0" borderId="2" xfId="0" applyBorder="1"/>
    <xf numFmtId="0" fontId="3" fillId="0" borderId="0" xfId="0" applyFont="1" applyBorder="1" applyAlignment="1"/>
    <xf numFmtId="0" fontId="10" fillId="0" borderId="0" xfId="0" applyFont="1" applyBorder="1" applyAlignment="1">
      <alignment horizontal="right"/>
    </xf>
    <xf numFmtId="0" fontId="3" fillId="0" borderId="0" xfId="1" applyFont="1" applyAlignment="1">
      <alignment horizontal="left"/>
    </xf>
    <xf numFmtId="0" fontId="1" fillId="0" borderId="0" xfId="1" applyAlignment="1">
      <alignment horizontal="left"/>
    </xf>
    <xf numFmtId="0" fontId="1" fillId="0" borderId="0" xfId="0" applyFont="1"/>
    <xf numFmtId="0" fontId="0" fillId="0" borderId="19" xfId="0" applyBorder="1"/>
    <xf numFmtId="0" fontId="3" fillId="0" borderId="0" xfId="0" applyFont="1"/>
    <xf numFmtId="0" fontId="0" fillId="0" borderId="0" xfId="0" applyAlignment="1">
      <alignment horizontal="center"/>
    </xf>
    <xf numFmtId="0" fontId="1" fillId="0" borderId="0" xfId="0" applyFont="1" applyFill="1" applyBorder="1"/>
    <xf numFmtId="0" fontId="1" fillId="0" borderId="0" xfId="0" applyFont="1" applyBorder="1"/>
    <xf numFmtId="0" fontId="0" fillId="0" borderId="0" xfId="0" applyAlignment="1">
      <alignment horizontal="left"/>
    </xf>
    <xf numFmtId="0" fontId="3" fillId="0" borderId="0" xfId="0" applyFont="1" applyAlignment="1">
      <alignment horizontal="left"/>
    </xf>
    <xf numFmtId="0" fontId="0" fillId="7" borderId="0" xfId="0" applyFill="1"/>
    <xf numFmtId="0" fontId="3" fillId="6" borderId="11" xfId="1" applyFont="1" applyFill="1" applyBorder="1" applyAlignment="1">
      <alignment horizontal="left"/>
    </xf>
    <xf numFmtId="0" fontId="1" fillId="6" borderId="11" xfId="1" applyFont="1" applyFill="1" applyBorder="1" applyAlignment="1">
      <alignment horizontal="left"/>
    </xf>
    <xf numFmtId="0" fontId="1" fillId="6" borderId="11" xfId="1" applyFill="1" applyBorder="1" applyAlignment="1">
      <alignment horizontal="left"/>
    </xf>
    <xf numFmtId="0" fontId="1" fillId="10" borderId="11" xfId="1" applyFont="1" applyFill="1" applyBorder="1" applyAlignment="1">
      <alignment horizontal="left"/>
    </xf>
    <xf numFmtId="0" fontId="0" fillId="6" borderId="11" xfId="0" applyFill="1" applyBorder="1"/>
    <xf numFmtId="0" fontId="15" fillId="9" borderId="11" xfId="0" applyFont="1" applyFill="1" applyBorder="1"/>
    <xf numFmtId="17" fontId="1" fillId="6" borderId="11" xfId="1" applyNumberFormat="1" applyFill="1" applyBorder="1" applyAlignment="1">
      <alignment horizontal="left"/>
    </xf>
    <xf numFmtId="0" fontId="1" fillId="6" borderId="11" xfId="0" applyFont="1" applyFill="1" applyBorder="1"/>
    <xf numFmtId="0" fontId="3" fillId="0" borderId="0" xfId="0" applyFont="1" applyFill="1" applyBorder="1"/>
    <xf numFmtId="0" fontId="1" fillId="0" borderId="0" xfId="0" quotePrefix="1" applyFont="1" applyFill="1" applyBorder="1"/>
    <xf numFmtId="0" fontId="0" fillId="0" borderId="0" xfId="0"/>
    <xf numFmtId="0" fontId="1" fillId="4" borderId="0" xfId="0" applyFont="1" applyFill="1" applyBorder="1" applyAlignment="1">
      <alignment vertical="top" wrapText="1"/>
    </xf>
    <xf numFmtId="0" fontId="1" fillId="4" borderId="13" xfId="0" applyFont="1" applyFill="1" applyBorder="1" applyAlignment="1">
      <alignment vertical="top" wrapText="1"/>
    </xf>
    <xf numFmtId="0" fontId="0" fillId="0" borderId="0" xfId="0" applyAlignment="1">
      <alignment vertical="top"/>
    </xf>
    <xf numFmtId="0" fontId="1" fillId="0" borderId="0" xfId="0" applyFont="1" applyAlignment="1">
      <alignment wrapText="1"/>
    </xf>
    <xf numFmtId="0" fontId="3" fillId="5" borderId="0" xfId="0" applyFont="1" applyFill="1" applyBorder="1" applyAlignment="1">
      <alignment textRotation="90"/>
    </xf>
    <xf numFmtId="0" fontId="1" fillId="0" borderId="21" xfId="0" applyFont="1" applyBorder="1" applyAlignment="1"/>
    <xf numFmtId="0" fontId="1" fillId="0" borderId="22" xfId="0" applyFont="1" applyBorder="1" applyAlignment="1"/>
    <xf numFmtId="0" fontId="1" fillId="0" borderId="0" xfId="0" applyFont="1" applyBorder="1" applyAlignment="1"/>
    <xf numFmtId="0" fontId="1" fillId="0" borderId="0" xfId="0" applyFont="1" applyAlignment="1"/>
    <xf numFmtId="0" fontId="1" fillId="0" borderId="0" xfId="0" applyFont="1" applyFill="1" applyAlignment="1"/>
    <xf numFmtId="0" fontId="1" fillId="0" borderId="2" xfId="0" applyFont="1" applyBorder="1" applyAlignment="1"/>
    <xf numFmtId="0" fontId="1" fillId="0" borderId="0" xfId="0" applyFont="1" applyBorder="1" applyAlignment="1">
      <alignment horizontal="right"/>
    </xf>
    <xf numFmtId="0" fontId="1" fillId="0" borderId="0" xfId="0" applyNumberFormat="1" applyFont="1"/>
    <xf numFmtId="0" fontId="0" fillId="0" borderId="2" xfId="0" applyBorder="1" applyAlignment="1">
      <alignment vertical="top"/>
    </xf>
    <xf numFmtId="0" fontId="0" fillId="0" borderId="5" xfId="0" applyBorder="1"/>
    <xf numFmtId="0" fontId="1" fillId="4" borderId="21" xfId="0" applyFont="1" applyFill="1" applyBorder="1" applyAlignment="1">
      <alignment vertical="top" wrapText="1"/>
    </xf>
    <xf numFmtId="0" fontId="16" fillId="4" borderId="0" xfId="3" applyFill="1" applyBorder="1" applyAlignment="1">
      <alignment horizontal="left" indent="1"/>
    </xf>
    <xf numFmtId="0" fontId="0" fillId="0" borderId="16" xfId="0" applyBorder="1"/>
    <xf numFmtId="0" fontId="0" fillId="0" borderId="22" xfId="0" applyBorder="1"/>
    <xf numFmtId="0" fontId="0" fillId="0" borderId="12" xfId="0" applyBorder="1"/>
    <xf numFmtId="0" fontId="4" fillId="4" borderId="0" xfId="0" applyFont="1" applyFill="1" applyBorder="1" applyAlignment="1">
      <alignment horizontal="left" vertical="top" indent="1"/>
    </xf>
    <xf numFmtId="0" fontId="1" fillId="0" borderId="0" xfId="0" applyFont="1" applyFill="1" applyBorder="1" applyAlignment="1">
      <alignment vertical="top" wrapText="1"/>
    </xf>
    <xf numFmtId="0" fontId="3" fillId="5" borderId="19" xfId="0" applyFont="1" applyFill="1" applyBorder="1" applyAlignment="1">
      <alignment textRotation="90"/>
    </xf>
    <xf numFmtId="0" fontId="3" fillId="5" borderId="0" xfId="0" applyFont="1" applyFill="1" applyBorder="1" applyAlignment="1">
      <alignment horizontal="center" textRotation="90"/>
    </xf>
    <xf numFmtId="0" fontId="3" fillId="7" borderId="0" xfId="0" applyFont="1" applyFill="1" applyBorder="1" applyAlignment="1">
      <alignment horizontal="center" textRotation="90"/>
    </xf>
    <xf numFmtId="0" fontId="0" fillId="7" borderId="0" xfId="0" applyFill="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1" fillId="8" borderId="1" xfId="0" applyFont="1" applyFill="1" applyBorder="1" applyAlignment="1" applyProtection="1">
      <alignment vertical="center"/>
      <protection locked="0"/>
    </xf>
    <xf numFmtId="0" fontId="1" fillId="8" borderId="60" xfId="0" applyNumberFormat="1" applyFont="1" applyFill="1" applyBorder="1" applyAlignment="1" applyProtection="1">
      <alignment horizontal="left" vertical="center"/>
      <protection locked="0"/>
    </xf>
    <xf numFmtId="0" fontId="1" fillId="0" borderId="0" xfId="1"/>
    <xf numFmtId="0" fontId="3" fillId="16" borderId="1" xfId="0" applyNumberFormat="1" applyFont="1" applyFill="1" applyBorder="1" applyAlignment="1" applyProtection="1">
      <alignment horizontal="center" vertical="center"/>
      <protection locked="0"/>
    </xf>
    <xf numFmtId="0" fontId="1" fillId="13" borderId="60" xfId="6" applyFont="1" applyBorder="1" applyAlignment="1" applyProtection="1">
      <alignment horizontal="left" vertical="center"/>
      <protection locked="0"/>
    </xf>
    <xf numFmtId="0" fontId="1" fillId="13" borderId="34" xfId="6" applyFont="1" applyBorder="1" applyAlignment="1" applyProtection="1">
      <alignment horizontal="left" vertical="center"/>
      <protection locked="0"/>
    </xf>
    <xf numFmtId="0" fontId="1" fillId="13" borderId="25" xfId="6" applyFont="1" applyBorder="1" applyAlignment="1" applyProtection="1">
      <alignment horizontal="left" vertical="center"/>
      <protection locked="0"/>
    </xf>
    <xf numFmtId="0" fontId="1" fillId="13" borderId="11" xfId="6" applyFont="1" applyBorder="1" applyAlignment="1" applyProtection="1">
      <alignment horizontal="left" vertical="center"/>
      <protection locked="0"/>
    </xf>
    <xf numFmtId="0" fontId="1" fillId="13" borderId="1" xfId="6" applyFont="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1" fillId="0" borderId="34" xfId="0" applyNumberFormat="1" applyFont="1" applyFill="1" applyBorder="1" applyAlignment="1" applyProtection="1">
      <alignment horizontal="center" vertical="center"/>
      <protection locked="0"/>
    </xf>
    <xf numFmtId="0" fontId="1" fillId="0" borderId="25"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protection locked="0"/>
    </xf>
    <xf numFmtId="0" fontId="13" fillId="6" borderId="1" xfId="0" applyFont="1" applyFill="1" applyBorder="1" applyAlignment="1" applyProtection="1">
      <alignment vertical="center"/>
      <protection locked="0"/>
    </xf>
    <xf numFmtId="0" fontId="1" fillId="0" borderId="35" xfId="0" applyNumberFormat="1" applyFont="1" applyFill="1" applyBorder="1" applyAlignment="1" applyProtection="1">
      <alignment horizontal="center" vertical="center"/>
      <protection locked="0"/>
    </xf>
    <xf numFmtId="0" fontId="1" fillId="0" borderId="65"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center" vertical="center"/>
      <protection locked="0"/>
    </xf>
    <xf numFmtId="0" fontId="3" fillId="16" borderId="52" xfId="0" applyNumberFormat="1" applyFont="1" applyFill="1" applyBorder="1" applyAlignment="1" applyProtection="1">
      <alignment horizontal="center" vertical="center"/>
      <protection locked="0"/>
    </xf>
    <xf numFmtId="0" fontId="6" fillId="13" borderId="20" xfId="1" applyNumberFormat="1" applyFont="1" applyFill="1" applyBorder="1" applyAlignment="1" applyProtection="1">
      <alignment horizontal="center" vertical="center"/>
      <protection locked="0"/>
    </xf>
    <xf numFmtId="0" fontId="1" fillId="2" borderId="44" xfId="0" applyFont="1" applyFill="1" applyBorder="1" applyAlignment="1" applyProtection="1">
      <alignment horizontal="left"/>
      <protection locked="0"/>
    </xf>
    <xf numFmtId="0" fontId="1" fillId="18" borderId="34" xfId="7" applyFont="1" applyFill="1" applyBorder="1" applyAlignment="1" applyProtection="1">
      <alignment horizontal="center" vertical="center"/>
    </xf>
    <xf numFmtId="0" fontId="1" fillId="18" borderId="25" xfId="7" applyFont="1" applyFill="1" applyBorder="1" applyAlignment="1" applyProtection="1">
      <alignment horizontal="center" vertical="center"/>
    </xf>
    <xf numFmtId="0" fontId="1" fillId="18" borderId="11" xfId="7" applyFont="1" applyFill="1" applyBorder="1" applyAlignment="1" applyProtection="1">
      <alignment horizontal="center" vertical="center"/>
    </xf>
    <xf numFmtId="0" fontId="1" fillId="18" borderId="3" xfId="7" applyFont="1" applyFill="1" applyBorder="1" applyAlignment="1" applyProtection="1">
      <alignment horizontal="center" vertical="center"/>
    </xf>
    <xf numFmtId="0" fontId="6" fillId="7" borderId="20" xfId="7" applyFont="1" applyBorder="1" applyAlignment="1" applyProtection="1">
      <alignment horizontal="center" vertical="center"/>
    </xf>
    <xf numFmtId="0" fontId="6" fillId="7" borderId="49" xfId="7" applyFont="1" applyBorder="1" applyAlignment="1" applyProtection="1">
      <alignment horizontal="center" vertical="center"/>
    </xf>
    <xf numFmtId="0" fontId="13" fillId="11" borderId="28" xfId="0" applyNumberFormat="1" applyFont="1" applyFill="1" applyBorder="1" applyAlignment="1" applyProtection="1">
      <alignment horizontal="center" vertical="center"/>
    </xf>
    <xf numFmtId="2" fontId="13" fillId="11" borderId="7" xfId="0" applyNumberFormat="1" applyFont="1" applyFill="1" applyBorder="1" applyAlignment="1" applyProtection="1">
      <alignment horizontal="center" vertical="center"/>
    </xf>
    <xf numFmtId="0" fontId="6" fillId="7" borderId="48" xfId="7" applyFont="1" applyBorder="1" applyAlignment="1" applyProtection="1">
      <alignment horizontal="center" vertical="center"/>
    </xf>
    <xf numFmtId="0" fontId="6" fillId="7" borderId="14" xfId="7" applyFont="1" applyBorder="1" applyAlignment="1" applyProtection="1">
      <alignment horizontal="center" vertical="center"/>
    </xf>
    <xf numFmtId="0" fontId="1" fillId="2" borderId="24" xfId="0" applyFont="1" applyFill="1" applyBorder="1" applyAlignment="1" applyProtection="1">
      <alignment horizontal="left"/>
    </xf>
    <xf numFmtId="0" fontId="10" fillId="2" borderId="9" xfId="0" applyFont="1" applyFill="1" applyBorder="1" applyAlignment="1" applyProtection="1"/>
    <xf numFmtId="0" fontId="11" fillId="2" borderId="9" xfId="0" applyFont="1" applyFill="1" applyBorder="1" applyAlignment="1" applyProtection="1">
      <alignment horizontal="center"/>
    </xf>
    <xf numFmtId="0" fontId="6" fillId="1" borderId="0" xfId="0" applyFont="1" applyFill="1" applyBorder="1" applyAlignment="1" applyProtection="1"/>
    <xf numFmtId="0" fontId="6" fillId="1" borderId="2" xfId="0" applyFont="1" applyFill="1" applyBorder="1" applyAlignment="1" applyProtection="1"/>
    <xf numFmtId="0" fontId="11" fillId="2" borderId="9" xfId="0" applyFont="1" applyFill="1" applyBorder="1" applyAlignment="1" applyProtection="1"/>
    <xf numFmtId="0" fontId="1" fillId="1" borderId="0" xfId="0" applyFont="1" applyFill="1" applyBorder="1" applyAlignment="1" applyProtection="1"/>
    <xf numFmtId="0" fontId="1" fillId="1" borderId="2" xfId="0" applyFont="1" applyFill="1" applyBorder="1" applyAlignment="1" applyProtection="1"/>
    <xf numFmtId="0" fontId="3" fillId="2" borderId="24"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8" xfId="0" applyFont="1" applyFill="1" applyBorder="1" applyAlignment="1" applyProtection="1">
      <alignment horizontal="center"/>
    </xf>
    <xf numFmtId="0" fontId="6" fillId="1" borderId="19" xfId="0" applyFont="1" applyFill="1" applyBorder="1" applyAlignment="1" applyProtection="1"/>
    <xf numFmtId="0" fontId="1" fillId="2" borderId="44" xfId="0" applyFont="1" applyFill="1" applyBorder="1" applyAlignment="1" applyProtection="1">
      <alignment horizontal="left"/>
    </xf>
    <xf numFmtId="0" fontId="11" fillId="2" borderId="45" xfId="0" applyFont="1" applyFill="1" applyBorder="1" applyAlignment="1" applyProtection="1"/>
    <xf numFmtId="0" fontId="1" fillId="1" borderId="13" xfId="0" applyFont="1" applyFill="1" applyBorder="1" applyAlignment="1" applyProtection="1"/>
    <xf numFmtId="0" fontId="1" fillId="1" borderId="5" xfId="0" applyFont="1" applyFill="1" applyBorder="1" applyAlignment="1" applyProtection="1"/>
    <xf numFmtId="0" fontId="13" fillId="17" borderId="30" xfId="0" applyFont="1" applyFill="1" applyBorder="1" applyAlignment="1" applyProtection="1">
      <alignment horizontal="left" vertical="center" wrapText="1"/>
    </xf>
    <xf numFmtId="0" fontId="13" fillId="17" borderId="6" xfId="0" applyFont="1" applyFill="1" applyBorder="1" applyAlignment="1" applyProtection="1">
      <alignment horizontal="left" vertical="center" wrapText="1"/>
    </xf>
    <xf numFmtId="0" fontId="10" fillId="0" borderId="58" xfId="0" applyFont="1" applyFill="1" applyBorder="1" applyAlignment="1" applyProtection="1">
      <alignment horizontal="center" wrapText="1"/>
    </xf>
    <xf numFmtId="0" fontId="10" fillId="0" borderId="31" xfId="0" applyNumberFormat="1" applyFont="1" applyFill="1" applyBorder="1" applyAlignment="1" applyProtection="1">
      <alignment horizontal="center" wrapText="1"/>
    </xf>
    <xf numFmtId="0" fontId="10" fillId="0" borderId="7" xfId="0" applyNumberFormat="1"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9" fillId="4" borderId="40" xfId="0" applyFont="1" applyFill="1" applyBorder="1" applyAlignment="1" applyProtection="1">
      <alignment vertical="top" wrapText="1"/>
    </xf>
    <xf numFmtId="0" fontId="10" fillId="0" borderId="0" xfId="0" applyFont="1" applyBorder="1" applyAlignment="1" applyProtection="1">
      <alignment horizontal="right"/>
    </xf>
    <xf numFmtId="0" fontId="13" fillId="6" borderId="50" xfId="0" applyFont="1" applyFill="1" applyBorder="1" applyAlignment="1" applyProtection="1">
      <alignment vertical="center"/>
    </xf>
    <xf numFmtId="0" fontId="1" fillId="13" borderId="59" xfId="6" applyFont="1" applyBorder="1" applyAlignment="1" applyProtection="1">
      <alignment horizontal="left" vertical="center"/>
    </xf>
    <xf numFmtId="0" fontId="1" fillId="13" borderId="32" xfId="6" applyFont="1" applyBorder="1" applyAlignment="1" applyProtection="1">
      <alignment horizontal="left" vertical="center"/>
    </xf>
    <xf numFmtId="0" fontId="1" fillId="13" borderId="54" xfId="6" applyFont="1" applyBorder="1" applyAlignment="1" applyProtection="1">
      <alignment horizontal="left" vertical="center"/>
    </xf>
    <xf numFmtId="0" fontId="1" fillId="13" borderId="33" xfId="6" applyFont="1" applyBorder="1" applyAlignment="1" applyProtection="1">
      <alignment horizontal="left" vertical="center"/>
    </xf>
    <xf numFmtId="0" fontId="1" fillId="13" borderId="55" xfId="6" applyFont="1" applyBorder="1" applyAlignment="1" applyProtection="1">
      <alignment horizontal="left" vertical="center"/>
    </xf>
    <xf numFmtId="0" fontId="1" fillId="13" borderId="51" xfId="6" applyFont="1" applyBorder="1" applyAlignment="1" applyProtection="1">
      <alignment horizontal="left" vertical="center"/>
    </xf>
    <xf numFmtId="0" fontId="5" fillId="6" borderId="1" xfId="0" applyFont="1" applyFill="1" applyBorder="1" applyAlignment="1" applyProtection="1">
      <alignment horizontal="left" vertical="center"/>
    </xf>
    <xf numFmtId="0" fontId="1" fillId="13" borderId="60" xfId="6" applyFont="1" applyBorder="1" applyAlignment="1" applyProtection="1">
      <alignment horizontal="left" vertical="center"/>
    </xf>
    <xf numFmtId="0" fontId="1" fillId="13" borderId="34" xfId="6" applyFont="1" applyBorder="1" applyAlignment="1" applyProtection="1">
      <alignment horizontal="left" vertical="center"/>
    </xf>
    <xf numFmtId="0" fontId="1" fillId="13" borderId="25" xfId="6" applyFont="1" applyBorder="1" applyAlignment="1" applyProtection="1">
      <alignment horizontal="left" vertical="center"/>
    </xf>
    <xf numFmtId="0" fontId="1" fillId="13" borderId="11" xfId="6" applyFont="1" applyBorder="1" applyAlignment="1" applyProtection="1">
      <alignment horizontal="left" vertical="center"/>
    </xf>
    <xf numFmtId="0" fontId="1" fillId="13" borderId="1" xfId="6" applyFont="1" applyBorder="1" applyAlignment="1" applyProtection="1">
      <alignment horizontal="left" vertical="center"/>
    </xf>
    <xf numFmtId="0" fontId="1" fillId="13" borderId="3" xfId="6" applyFont="1" applyBorder="1" applyAlignment="1" applyProtection="1">
      <alignment horizontal="left" vertical="center"/>
    </xf>
    <xf numFmtId="0" fontId="13" fillId="6" borderId="1" xfId="0" applyFont="1" applyFill="1" applyBorder="1" applyAlignment="1" applyProtection="1">
      <alignment vertical="center"/>
    </xf>
    <xf numFmtId="0" fontId="6" fillId="6" borderId="61" xfId="6" applyFont="1" applyFill="1" applyBorder="1" applyAlignment="1" applyProtection="1">
      <alignment horizontal="right" vertical="center" indent="1"/>
    </xf>
    <xf numFmtId="0" fontId="0" fillId="8" borderId="27" xfId="0" applyFill="1" applyBorder="1" applyAlignment="1" applyProtection="1">
      <alignment horizontal="center"/>
      <protection locked="0"/>
    </xf>
    <xf numFmtId="0" fontId="0" fillId="8" borderId="26" xfId="0" applyFill="1" applyBorder="1" applyAlignment="1" applyProtection="1">
      <alignment horizontal="center"/>
      <protection locked="0"/>
    </xf>
    <xf numFmtId="0" fontId="1" fillId="15" borderId="37" xfId="0" applyFont="1" applyFill="1" applyBorder="1" applyAlignment="1" applyProtection="1">
      <alignment horizontal="center" vertical="center"/>
      <protection locked="0"/>
    </xf>
    <xf numFmtId="0" fontId="1" fillId="14" borderId="37" xfId="5" applyFont="1" applyProtection="1">
      <alignment horizontal="left"/>
      <protection locked="0"/>
    </xf>
    <xf numFmtId="0" fontId="1" fillId="14" borderId="46" xfId="5" applyFont="1" applyBorder="1" applyProtection="1">
      <alignment horizontal="left"/>
      <protection locked="0"/>
    </xf>
    <xf numFmtId="0" fontId="1" fillId="14" borderId="47" xfId="5" applyFont="1" applyBorder="1" applyProtection="1">
      <alignment horizontal="left"/>
      <protection locked="0"/>
    </xf>
    <xf numFmtId="164" fontId="1" fillId="14" borderId="46" xfId="5" applyNumberFormat="1" applyFont="1" applyBorder="1" applyProtection="1">
      <alignment horizontal="left"/>
      <protection locked="0"/>
    </xf>
    <xf numFmtId="0" fontId="15" fillId="9" borderId="36" xfId="0" applyFont="1" applyFill="1" applyBorder="1"/>
    <xf numFmtId="0" fontId="21" fillId="3" borderId="13" xfId="2" applyFont="1" applyFill="1" applyBorder="1"/>
    <xf numFmtId="0" fontId="0" fillId="6" borderId="68" xfId="0" applyFill="1" applyBorder="1"/>
    <xf numFmtId="0" fontId="0" fillId="5" borderId="9" xfId="0" applyFill="1" applyBorder="1"/>
    <xf numFmtId="0" fontId="0" fillId="5" borderId="9" xfId="0" applyFill="1" applyBorder="1" applyAlignment="1">
      <alignment horizontal="center"/>
    </xf>
    <xf numFmtId="0" fontId="0" fillId="7" borderId="9" xfId="0" applyFill="1" applyBorder="1"/>
    <xf numFmtId="0" fontId="0" fillId="5" borderId="9" xfId="0" applyFill="1" applyBorder="1" applyAlignment="1">
      <alignment horizontal="left"/>
    </xf>
    <xf numFmtId="0" fontId="1" fillId="5" borderId="9" xfId="0" applyFont="1" applyFill="1" applyBorder="1" applyAlignment="1">
      <alignment horizontal="center"/>
    </xf>
    <xf numFmtId="0" fontId="1" fillId="5" borderId="9" xfId="0" applyFont="1" applyFill="1" applyBorder="1" applyAlignment="1">
      <alignment horizontal="left"/>
    </xf>
    <xf numFmtId="0" fontId="1" fillId="6" borderId="9" xfId="1" applyFill="1" applyBorder="1" applyAlignment="1">
      <alignment horizontal="left"/>
    </xf>
    <xf numFmtId="0" fontId="3" fillId="5" borderId="57" xfId="0" applyFont="1" applyFill="1" applyBorder="1" applyAlignment="1" applyProtection="1">
      <alignment horizontal="left" vertical="center" wrapText="1"/>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1" fillId="14" borderId="37" xfId="5" applyFont="1" applyProtection="1">
      <alignment horizontal="left"/>
      <protection locked="0"/>
    </xf>
    <xf numFmtId="0" fontId="8" fillId="4" borderId="23" xfId="0" applyFont="1" applyFill="1" applyBorder="1" applyAlignment="1" applyProtection="1">
      <alignment horizontal="center" vertical="center" wrapText="1"/>
    </xf>
    <xf numFmtId="0" fontId="8" fillId="4" borderId="4" xfId="0" applyFont="1" applyFill="1" applyBorder="1" applyAlignment="1" applyProtection="1">
      <alignment vertical="center" wrapText="1"/>
    </xf>
    <xf numFmtId="0" fontId="8" fillId="4" borderId="39" xfId="0" applyFont="1" applyFill="1" applyBorder="1" applyAlignment="1" applyProtection="1">
      <alignment vertical="center" wrapText="1"/>
    </xf>
    <xf numFmtId="0" fontId="6" fillId="4" borderId="56"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1" fillId="14" borderId="38" xfId="5" applyFont="1" applyBorder="1" applyAlignment="1" applyProtection="1">
      <alignment horizontal="center"/>
      <protection locked="0"/>
    </xf>
    <xf numFmtId="0" fontId="1" fillId="3" borderId="62" xfId="0" applyFont="1" applyFill="1" applyBorder="1" applyAlignment="1" applyProtection="1">
      <alignment horizontal="left" vertical="center" wrapText="1"/>
    </xf>
    <xf numFmtId="0" fontId="1" fillId="3" borderId="63" xfId="0" applyFont="1" applyFill="1" applyBorder="1" applyAlignment="1" applyProtection="1">
      <alignment horizontal="left" vertical="center" wrapText="1"/>
    </xf>
    <xf numFmtId="0" fontId="1" fillId="3" borderId="64" xfId="0" applyFont="1" applyFill="1" applyBorder="1" applyAlignment="1" applyProtection="1">
      <alignment horizontal="left" vertical="center" wrapText="1"/>
    </xf>
    <xf numFmtId="0" fontId="11" fillId="8" borderId="66"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67" xfId="0" applyFont="1" applyFill="1" applyBorder="1" applyAlignment="1">
      <alignment horizontal="left" vertical="center" wrapText="1" indent="1"/>
    </xf>
    <xf numFmtId="0" fontId="11" fillId="8" borderId="18" xfId="0" applyFont="1" applyFill="1" applyBorder="1" applyAlignment="1">
      <alignment horizontal="left" vertical="center" wrapText="1" indent="1"/>
    </xf>
    <xf numFmtId="0" fontId="14" fillId="5" borderId="28"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6" xfId="0" applyFont="1" applyFill="1" applyBorder="1" applyAlignment="1">
      <alignment horizontal="center" vertical="center"/>
    </xf>
    <xf numFmtId="0" fontId="9" fillId="4" borderId="15" xfId="0" applyFont="1" applyFill="1" applyBorder="1" applyAlignment="1">
      <alignment horizontal="left" vertical="top" wrapText="1" indent="1"/>
    </xf>
    <xf numFmtId="0" fontId="9" fillId="4" borderId="0" xfId="0" applyFont="1" applyFill="1" applyBorder="1" applyAlignment="1">
      <alignment horizontal="left" vertical="top" wrapText="1" indent="1"/>
    </xf>
    <xf numFmtId="0" fontId="9" fillId="4" borderId="2" xfId="0" applyFont="1" applyFill="1" applyBorder="1" applyAlignment="1">
      <alignment horizontal="left" vertical="top" wrapText="1" indent="1"/>
    </xf>
    <xf numFmtId="0" fontId="9" fillId="4" borderId="12" xfId="0" applyFont="1" applyFill="1" applyBorder="1" applyAlignment="1">
      <alignment horizontal="left" vertical="top" wrapText="1" indent="1"/>
    </xf>
    <xf numFmtId="0" fontId="9" fillId="4" borderId="13" xfId="0" applyFont="1" applyFill="1" applyBorder="1" applyAlignment="1">
      <alignment horizontal="left" vertical="top" wrapText="1" indent="1"/>
    </xf>
    <xf numFmtId="0" fontId="9" fillId="4" borderId="5" xfId="0" applyFont="1" applyFill="1" applyBorder="1" applyAlignment="1">
      <alignment horizontal="left" vertical="top" wrapText="1" indent="1"/>
    </xf>
    <xf numFmtId="0" fontId="11" fillId="8" borderId="66" xfId="0" applyFont="1" applyFill="1" applyBorder="1" applyAlignment="1">
      <alignment horizontal="left" vertical="center" wrapText="1"/>
    </xf>
    <xf numFmtId="0" fontId="11" fillId="8" borderId="17" xfId="0" applyFont="1" applyFill="1" applyBorder="1" applyAlignment="1">
      <alignment horizontal="left" vertical="center" wrapText="1"/>
    </xf>
    <xf numFmtId="0" fontId="11" fillId="8" borderId="6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3" fillId="3" borderId="6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6" xfId="0" applyFont="1" applyFill="1" applyBorder="1" applyAlignment="1">
      <alignment horizontal="center" vertical="center" wrapText="1"/>
    </xf>
  </cellXfs>
  <cellStyles count="8">
    <cellStyle name="Calculation" xfId="4" builtinId="22" hidden="1"/>
    <cellStyle name="Calculation" xfId="7" builtinId="22"/>
    <cellStyle name="Heading 3 2" xfId="2"/>
    <cellStyle name="Hyperlink" xfId="3" builtinId="8"/>
    <cellStyle name="Input_IDInfo" xfId="5"/>
    <cellStyle name="Normal" xfId="0" builtinId="0"/>
    <cellStyle name="Normal 2" xfId="1"/>
    <cellStyle name="VoidCell" xfId="6"/>
  </cellStyles>
  <dxfs count="12">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556A2C"/>
      <color rgb="FFE3564B"/>
      <color rgb="FFD6D9E2"/>
      <color rgb="FFCCCFDA"/>
      <color rgb="FFC4D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21</xdr:row>
          <xdr:rowOff>9525</xdr:rowOff>
        </xdr:from>
        <xdr:to>
          <xdr:col>11</xdr:col>
          <xdr:colOff>428625</xdr:colOff>
          <xdr:row>22</xdr:row>
          <xdr:rowOff>123825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9525</xdr:rowOff>
        </xdr:from>
        <xdr:to>
          <xdr:col>11</xdr:col>
          <xdr:colOff>428625</xdr:colOff>
          <xdr:row>16</xdr:row>
          <xdr:rowOff>123825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9525</xdr:rowOff>
        </xdr:from>
        <xdr:to>
          <xdr:col>11</xdr:col>
          <xdr:colOff>428625</xdr:colOff>
          <xdr:row>18</xdr:row>
          <xdr:rowOff>123825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9525</xdr:rowOff>
        </xdr:from>
        <xdr:to>
          <xdr:col>11</xdr:col>
          <xdr:colOff>428625</xdr:colOff>
          <xdr:row>20</xdr:row>
          <xdr:rowOff>123825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9525</xdr:rowOff>
        </xdr:from>
        <xdr:to>
          <xdr:col>11</xdr:col>
          <xdr:colOff>428625</xdr:colOff>
          <xdr:row>14</xdr:row>
          <xdr:rowOff>123825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classes.cornell.edu/browse/roster/FA18"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orie.cornell.edu/academics/master/resources/" TargetMode="External"/><Relationship Id="rId1" Type="http://schemas.openxmlformats.org/officeDocument/2006/relationships/hyperlink" Target="http://www.orie.cornell.edu/orie/upload/2018June_ORIE_MEng_Handbook_FINAL.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9"/>
  <sheetViews>
    <sheetView zoomScale="85" zoomScaleNormal="85" zoomScalePageLayoutView="70" workbookViewId="0">
      <selection activeCell="A5" sqref="A5:A6"/>
    </sheetView>
  </sheetViews>
  <sheetFormatPr defaultColWidth="9.140625" defaultRowHeight="12.75" x14ac:dyDescent="0.2"/>
  <cols>
    <col min="1" max="1" width="53.42578125" style="8" customWidth="1"/>
    <col min="2" max="2" width="34.5703125" style="8" bestFit="1" customWidth="1"/>
    <col min="3" max="3" width="13.28515625" style="8" bestFit="1" customWidth="1"/>
    <col min="4" max="4" width="17.42578125" style="8" customWidth="1"/>
    <col min="5" max="5" width="20.140625" style="8" customWidth="1"/>
    <col min="6" max="6" width="21" style="8" bestFit="1" customWidth="1"/>
    <col min="7" max="7" width="19.7109375" style="8" customWidth="1"/>
    <col min="8" max="8" width="10.140625" style="8" customWidth="1"/>
    <col min="9" max="9" width="10.42578125" style="8" customWidth="1"/>
    <col min="10" max="10" width="14.140625" style="8" customWidth="1"/>
    <col min="11" max="12" width="9.140625" style="8"/>
    <col min="13" max="13" width="19.7109375" style="8" bestFit="1" customWidth="1"/>
    <col min="14" max="16384" width="9.140625" style="8"/>
  </cols>
  <sheetData>
    <row r="1" spans="1:14" s="36" customFormat="1" ht="12" customHeight="1" x14ac:dyDescent="0.2">
      <c r="A1" s="149" t="s">
        <v>44</v>
      </c>
      <c r="B1" s="33"/>
      <c r="C1" s="33"/>
      <c r="D1" s="33"/>
      <c r="E1" s="33"/>
      <c r="F1" s="33"/>
      <c r="G1" s="33"/>
      <c r="H1" s="33"/>
      <c r="I1" s="33"/>
      <c r="J1" s="34"/>
      <c r="K1" s="35"/>
    </row>
    <row r="2" spans="1:14" s="36" customFormat="1" ht="24" customHeight="1" x14ac:dyDescent="0.2">
      <c r="A2" s="150"/>
      <c r="B2" s="111" t="s">
        <v>14</v>
      </c>
      <c r="C2" s="148"/>
      <c r="D2" s="148"/>
      <c r="E2" s="148"/>
      <c r="F2" s="111" t="s">
        <v>12</v>
      </c>
      <c r="G2" s="148"/>
      <c r="H2" s="148"/>
      <c r="I2" s="111" t="s">
        <v>11</v>
      </c>
      <c r="J2" s="132"/>
      <c r="K2" s="35"/>
    </row>
    <row r="3" spans="1:14" s="36" customFormat="1" ht="24" customHeight="1" x14ac:dyDescent="0.2">
      <c r="A3" s="150"/>
      <c r="B3" s="111" t="s">
        <v>15</v>
      </c>
      <c r="C3" s="148"/>
      <c r="D3" s="148"/>
      <c r="E3" s="148"/>
      <c r="F3" s="111" t="s">
        <v>13</v>
      </c>
      <c r="G3" s="148"/>
      <c r="H3" s="148"/>
      <c r="I3" s="111" t="s">
        <v>11</v>
      </c>
      <c r="J3" s="133"/>
      <c r="K3" s="37"/>
    </row>
    <row r="4" spans="1:14" s="35" customFormat="1" ht="24" customHeight="1" x14ac:dyDescent="0.2">
      <c r="A4" s="151"/>
      <c r="B4" s="111" t="s">
        <v>16</v>
      </c>
      <c r="C4" s="154"/>
      <c r="D4" s="154"/>
      <c r="F4" s="111" t="s">
        <v>17</v>
      </c>
      <c r="G4" s="131"/>
      <c r="J4" s="38"/>
    </row>
    <row r="5" spans="1:14" s="36" customFormat="1" ht="17.25" customHeight="1" x14ac:dyDescent="0.2">
      <c r="A5" s="152" t="s">
        <v>253</v>
      </c>
      <c r="B5" s="111" t="s">
        <v>8</v>
      </c>
      <c r="C5" s="130"/>
      <c r="D5" s="35"/>
      <c r="E5" s="35"/>
      <c r="F5" s="35"/>
      <c r="J5" s="38"/>
    </row>
    <row r="6" spans="1:14" s="36" customFormat="1" ht="17.25" customHeight="1" x14ac:dyDescent="0.2">
      <c r="A6" s="153"/>
      <c r="B6" s="111" t="s">
        <v>9</v>
      </c>
      <c r="C6" s="130"/>
      <c r="D6" s="35"/>
      <c r="E6" s="111" t="s">
        <v>140</v>
      </c>
      <c r="F6" s="131"/>
      <c r="G6" s="4"/>
      <c r="H6" s="111"/>
      <c r="I6" s="5" t="s">
        <v>10</v>
      </c>
      <c r="J6" s="134"/>
    </row>
    <row r="7" spans="1:14" s="36" customFormat="1" ht="8.25" customHeight="1" thickBot="1" x14ac:dyDescent="0.25">
      <c r="A7" s="110"/>
      <c r="B7" s="39"/>
      <c r="C7" s="39"/>
      <c r="D7" s="39"/>
      <c r="E7" s="35"/>
      <c r="F7" s="35"/>
      <c r="G7" s="35"/>
      <c r="H7" s="39"/>
      <c r="I7" s="35"/>
      <c r="J7" s="38"/>
    </row>
    <row r="8" spans="1:14" s="36" customFormat="1" ht="48.75" customHeight="1" thickBot="1" x14ac:dyDescent="0.25">
      <c r="A8" s="104" t="s">
        <v>205</v>
      </c>
      <c r="B8" s="105" t="s">
        <v>204</v>
      </c>
      <c r="C8" s="106" t="s">
        <v>132</v>
      </c>
      <c r="D8" s="106" t="s">
        <v>254</v>
      </c>
      <c r="E8" s="107" t="s">
        <v>129</v>
      </c>
      <c r="F8" s="107" t="s">
        <v>130</v>
      </c>
      <c r="G8" s="107" t="s">
        <v>131</v>
      </c>
      <c r="H8" s="108" t="s">
        <v>0</v>
      </c>
      <c r="I8" s="108" t="s">
        <v>24</v>
      </c>
      <c r="J8" s="109" t="s">
        <v>25</v>
      </c>
    </row>
    <row r="9" spans="1:14" ht="15.95" customHeight="1" x14ac:dyDescent="0.2">
      <c r="A9" s="112" t="s">
        <v>255</v>
      </c>
      <c r="B9" s="113"/>
      <c r="C9" s="114"/>
      <c r="D9" s="115"/>
      <c r="E9" s="116"/>
      <c r="F9" s="116"/>
      <c r="G9" s="116"/>
      <c r="H9" s="117"/>
      <c r="I9" s="118" t="str">
        <f>IF(AND(H9&lt;&gt;"",COUNTIF(NoQualPt,'Study Plan'!H9)=0),$E9,"")</f>
        <v/>
      </c>
      <c r="J9" s="118" t="str">
        <f t="shared" ref="J9:J50" si="0">IFERROR($I9*INDEX(GradePoints,MATCH($H9,LetterLookup,0)),"")</f>
        <v/>
      </c>
    </row>
    <row r="10" spans="1:14" ht="15.95" customHeight="1" x14ac:dyDescent="0.2">
      <c r="A10" s="57" t="s">
        <v>219</v>
      </c>
      <c r="B10" s="58" t="s">
        <v>150</v>
      </c>
      <c r="C10" s="78" t="str">
        <f t="shared" ref="C10:C17" si="1">_xlfn.IFNA(IF(INDEX(CatType,MATCH(B10,CourseCat,0))="Core",E10,""),"")</f>
        <v/>
      </c>
      <c r="D10" s="79" t="str">
        <f t="shared" ref="D10:D17" si="2">_xlfn.IFNA(IF(INDEX(CatType,MATCH($B10,CourseCat,0))="Concentration",$E10,""),"")</f>
        <v/>
      </c>
      <c r="E10" s="80">
        <f t="shared" ref="E10:E17" si="3">IFERROR(INDEX(MEng_Cr,MATCH($A10,CourseList,0)),"")</f>
        <v>1</v>
      </c>
      <c r="F10" s="80">
        <f t="shared" ref="F10:F17" si="4">IFERROR(INDEX(Tech_Cr,MATCH($A10,CourseList,0)),"")</f>
        <v>0</v>
      </c>
      <c r="G10" s="80">
        <f t="shared" ref="G10:G17" si="5">IFERROR(INDEX(ORIE_Cr,MATCH($A10,CourseList,0)),"")</f>
        <v>0</v>
      </c>
      <c r="H10" s="60"/>
      <c r="I10" s="81" t="str">
        <f t="shared" ref="I10:I46" si="6">IF(AND(H10&lt;&gt;"",COUNTIF(NoQualPt,H10)=0),$E10,"")</f>
        <v/>
      </c>
      <c r="J10" s="81" t="str">
        <f t="shared" si="0"/>
        <v/>
      </c>
      <c r="N10" s="40"/>
    </row>
    <row r="11" spans="1:14" ht="15.95" customHeight="1" x14ac:dyDescent="0.2">
      <c r="A11" s="57" t="s">
        <v>176</v>
      </c>
      <c r="B11" s="58" t="s">
        <v>116</v>
      </c>
      <c r="C11" s="78" t="str">
        <f t="shared" si="1"/>
        <v/>
      </c>
      <c r="D11" s="79" t="str">
        <f t="shared" si="2"/>
        <v/>
      </c>
      <c r="E11" s="80">
        <f t="shared" si="3"/>
        <v>1</v>
      </c>
      <c r="F11" s="80">
        <f t="shared" si="4"/>
        <v>1</v>
      </c>
      <c r="G11" s="80">
        <f t="shared" si="5"/>
        <v>0</v>
      </c>
      <c r="H11" s="60"/>
      <c r="I11" s="81" t="str">
        <f t="shared" si="6"/>
        <v/>
      </c>
      <c r="J11" s="81" t="str">
        <f t="shared" si="0"/>
        <v/>
      </c>
      <c r="N11" s="40"/>
    </row>
    <row r="12" spans="1:14" ht="15.95" customHeight="1" x14ac:dyDescent="0.2">
      <c r="A12" s="57" t="s">
        <v>51</v>
      </c>
      <c r="B12" s="58" t="s">
        <v>148</v>
      </c>
      <c r="C12" s="78" t="str">
        <f t="shared" si="1"/>
        <v/>
      </c>
      <c r="D12" s="79">
        <f t="shared" si="2"/>
        <v>3</v>
      </c>
      <c r="E12" s="80">
        <f t="shared" si="3"/>
        <v>3</v>
      </c>
      <c r="F12" s="80">
        <f t="shared" si="4"/>
        <v>3</v>
      </c>
      <c r="G12" s="80">
        <f t="shared" si="5"/>
        <v>3</v>
      </c>
      <c r="H12" s="60"/>
      <c r="I12" s="81" t="str">
        <f t="shared" si="6"/>
        <v/>
      </c>
      <c r="J12" s="81" t="str">
        <f t="shared" si="0"/>
        <v/>
      </c>
      <c r="N12" s="40"/>
    </row>
    <row r="13" spans="1:14" ht="15.95" customHeight="1" x14ac:dyDescent="0.2">
      <c r="A13" s="57"/>
      <c r="B13" s="58"/>
      <c r="C13" s="78" t="str">
        <f t="shared" si="1"/>
        <v/>
      </c>
      <c r="D13" s="79" t="str">
        <f t="shared" si="2"/>
        <v/>
      </c>
      <c r="E13" s="80" t="str">
        <f t="shared" si="3"/>
        <v/>
      </c>
      <c r="F13" s="80" t="str">
        <f t="shared" si="4"/>
        <v/>
      </c>
      <c r="G13" s="80" t="str">
        <f t="shared" si="5"/>
        <v/>
      </c>
      <c r="H13" s="60"/>
      <c r="I13" s="81" t="str">
        <f t="shared" si="6"/>
        <v/>
      </c>
      <c r="J13" s="81" t="str">
        <f t="shared" si="0"/>
        <v/>
      </c>
      <c r="N13" s="40"/>
    </row>
    <row r="14" spans="1:14" ht="15.95" customHeight="1" x14ac:dyDescent="0.2">
      <c r="A14" s="57"/>
      <c r="B14" s="58"/>
      <c r="C14" s="78" t="str">
        <f t="shared" si="1"/>
        <v/>
      </c>
      <c r="D14" s="79" t="str">
        <f t="shared" si="2"/>
        <v/>
      </c>
      <c r="E14" s="80" t="str">
        <f t="shared" si="3"/>
        <v/>
      </c>
      <c r="F14" s="80" t="str">
        <f t="shared" si="4"/>
        <v/>
      </c>
      <c r="G14" s="80" t="str">
        <f t="shared" si="5"/>
        <v/>
      </c>
      <c r="H14" s="60"/>
      <c r="I14" s="81" t="str">
        <f t="shared" si="6"/>
        <v/>
      </c>
      <c r="J14" s="81" t="str">
        <f t="shared" si="0"/>
        <v/>
      </c>
      <c r="N14" s="40"/>
    </row>
    <row r="15" spans="1:14" ht="15.95" customHeight="1" x14ac:dyDescent="0.2">
      <c r="A15" s="57"/>
      <c r="B15" s="58"/>
      <c r="C15" s="78" t="str">
        <f t="shared" si="1"/>
        <v/>
      </c>
      <c r="D15" s="79" t="str">
        <f t="shared" si="2"/>
        <v/>
      </c>
      <c r="E15" s="80" t="str">
        <f t="shared" si="3"/>
        <v/>
      </c>
      <c r="F15" s="80" t="str">
        <f t="shared" si="4"/>
        <v/>
      </c>
      <c r="G15" s="80" t="str">
        <f t="shared" si="5"/>
        <v/>
      </c>
      <c r="H15" s="60"/>
      <c r="I15" s="81" t="str">
        <f t="shared" ref="I15" si="7">IF(AND(H15&lt;&gt;"",COUNTIF(NoQualPt,H15)=0),$E15,"")</f>
        <v/>
      </c>
      <c r="J15" s="81" t="str">
        <f t="shared" si="0"/>
        <v/>
      </c>
      <c r="N15" s="40"/>
    </row>
    <row r="16" spans="1:14" ht="15.95" customHeight="1" x14ac:dyDescent="0.2">
      <c r="A16" s="57"/>
      <c r="B16" s="58"/>
      <c r="C16" s="78" t="str">
        <f t="shared" si="1"/>
        <v/>
      </c>
      <c r="D16" s="79" t="str">
        <f t="shared" si="2"/>
        <v/>
      </c>
      <c r="E16" s="80" t="str">
        <f t="shared" si="3"/>
        <v/>
      </c>
      <c r="F16" s="80" t="str">
        <f t="shared" si="4"/>
        <v/>
      </c>
      <c r="G16" s="80" t="str">
        <f t="shared" si="5"/>
        <v/>
      </c>
      <c r="H16" s="60"/>
      <c r="I16" s="81" t="str">
        <f t="shared" si="6"/>
        <v/>
      </c>
      <c r="J16" s="81" t="str">
        <f t="shared" si="0"/>
        <v/>
      </c>
      <c r="N16" s="40"/>
    </row>
    <row r="17" spans="1:14" ht="15.95" customHeight="1" x14ac:dyDescent="0.2">
      <c r="A17" s="57"/>
      <c r="B17" s="58"/>
      <c r="C17" s="78" t="str">
        <f t="shared" si="1"/>
        <v/>
      </c>
      <c r="D17" s="79" t="str">
        <f t="shared" si="2"/>
        <v/>
      </c>
      <c r="E17" s="80" t="str">
        <f t="shared" si="3"/>
        <v/>
      </c>
      <c r="F17" s="80" t="str">
        <f t="shared" si="4"/>
        <v/>
      </c>
      <c r="G17" s="80" t="str">
        <f t="shared" si="5"/>
        <v/>
      </c>
      <c r="H17" s="60"/>
      <c r="I17" s="81" t="str">
        <f t="shared" si="6"/>
        <v/>
      </c>
      <c r="J17" s="81" t="str">
        <f t="shared" si="0"/>
        <v/>
      </c>
      <c r="N17" s="40"/>
    </row>
    <row r="18" spans="1:14" ht="15.95" customHeight="1" x14ac:dyDescent="0.2">
      <c r="A18" s="119" t="s">
        <v>162</v>
      </c>
      <c r="B18" s="120"/>
      <c r="C18" s="121"/>
      <c r="D18" s="122"/>
      <c r="E18" s="123"/>
      <c r="F18" s="123"/>
      <c r="G18" s="123"/>
      <c r="H18" s="124"/>
      <c r="I18" s="125" t="str">
        <f t="shared" si="6"/>
        <v/>
      </c>
      <c r="J18" s="125" t="str">
        <f t="shared" si="0"/>
        <v/>
      </c>
      <c r="N18" s="40"/>
    </row>
    <row r="19" spans="1:14" ht="15.95" customHeight="1" x14ac:dyDescent="0.2">
      <c r="A19" s="66"/>
      <c r="B19" s="58"/>
      <c r="C19" s="67"/>
      <c r="D19" s="68"/>
      <c r="E19" s="69"/>
      <c r="F19" s="69"/>
      <c r="G19" s="69"/>
      <c r="H19" s="60"/>
      <c r="I19" s="81" t="str">
        <f t="shared" ref="I19:I22" si="8">IF(AND(H19&lt;&gt;"",COUNTIF(NoQualPt,H19)=0),$E19,"")</f>
        <v/>
      </c>
      <c r="J19" s="81" t="str">
        <f t="shared" si="0"/>
        <v/>
      </c>
      <c r="N19" s="40"/>
    </row>
    <row r="20" spans="1:14" ht="15.95" customHeight="1" x14ac:dyDescent="0.2">
      <c r="A20" s="66"/>
      <c r="B20" s="58"/>
      <c r="C20" s="67"/>
      <c r="D20" s="68"/>
      <c r="E20" s="69"/>
      <c r="F20" s="69"/>
      <c r="G20" s="69"/>
      <c r="H20" s="60"/>
      <c r="I20" s="81" t="str">
        <f t="shared" si="8"/>
        <v/>
      </c>
      <c r="J20" s="81" t="str">
        <f t="shared" si="0"/>
        <v/>
      </c>
      <c r="N20" s="40"/>
    </row>
    <row r="21" spans="1:14" ht="15.95" customHeight="1" x14ac:dyDescent="0.2">
      <c r="A21" s="70"/>
      <c r="B21" s="58"/>
      <c r="C21" s="67"/>
      <c r="D21" s="68"/>
      <c r="E21" s="69"/>
      <c r="F21" s="69"/>
      <c r="G21" s="69"/>
      <c r="H21" s="60"/>
      <c r="I21" s="81" t="str">
        <f t="shared" si="8"/>
        <v/>
      </c>
      <c r="J21" s="81" t="str">
        <f t="shared" si="0"/>
        <v/>
      </c>
    </row>
    <row r="22" spans="1:14" ht="15.95" customHeight="1" x14ac:dyDescent="0.2">
      <c r="A22" s="70"/>
      <c r="B22" s="58"/>
      <c r="C22" s="67"/>
      <c r="D22" s="68"/>
      <c r="E22" s="69"/>
      <c r="F22" s="69"/>
      <c r="G22" s="69"/>
      <c r="H22" s="60"/>
      <c r="I22" s="81" t="str">
        <f t="shared" si="8"/>
        <v/>
      </c>
      <c r="J22" s="81" t="str">
        <f t="shared" si="0"/>
        <v/>
      </c>
    </row>
    <row r="23" spans="1:14" ht="15.95" customHeight="1" x14ac:dyDescent="0.2">
      <c r="A23" s="126" t="s">
        <v>256</v>
      </c>
      <c r="B23" s="120"/>
      <c r="C23" s="121"/>
      <c r="D23" s="122"/>
      <c r="E23" s="123"/>
      <c r="F23" s="123"/>
      <c r="G23" s="123"/>
      <c r="H23" s="124"/>
      <c r="I23" s="125" t="str">
        <f t="shared" si="6"/>
        <v/>
      </c>
      <c r="J23" s="125" t="str">
        <f t="shared" si="0"/>
        <v/>
      </c>
    </row>
    <row r="24" spans="1:14" ht="15.95" customHeight="1" x14ac:dyDescent="0.2">
      <c r="A24" s="57" t="s">
        <v>219</v>
      </c>
      <c r="B24" s="58" t="s">
        <v>150</v>
      </c>
      <c r="C24" s="78" t="str">
        <f t="shared" ref="C24:C31" si="9">_xlfn.IFNA(IF(INDEX(CatType,MATCH(B24,CourseCat,0))="Core",E24,""),"")</f>
        <v/>
      </c>
      <c r="D24" s="79" t="str">
        <f t="shared" ref="D24:D31" si="10">_xlfn.IFNA(IF(INDEX(CatType,MATCH($B24,CourseCat,0))="Concentration",$E24,""),"")</f>
        <v/>
      </c>
      <c r="E24" s="80">
        <f t="shared" ref="E24:E31" si="11">IFERROR(INDEX(MEng_Cr,MATCH($A24,CourseList,0)),"")</f>
        <v>1</v>
      </c>
      <c r="F24" s="80">
        <f t="shared" ref="F24:F31" si="12">IFERROR(INDEX(Tech_Cr,MATCH($A24,CourseList,0)),"")</f>
        <v>0</v>
      </c>
      <c r="G24" s="80">
        <f t="shared" ref="G24:G31" si="13">IFERROR(INDEX(ORIE_Cr,MATCH($A24,CourseList,0)),"")</f>
        <v>0</v>
      </c>
      <c r="H24" s="60"/>
      <c r="I24" s="81" t="str">
        <f t="shared" ref="I24:I31" si="14">IF(AND(H24&lt;&gt;"",COUNTIF(NoQualPt,H24)=0),$E24,"")</f>
        <v/>
      </c>
      <c r="J24" s="81" t="str">
        <f t="shared" si="0"/>
        <v/>
      </c>
    </row>
    <row r="25" spans="1:14" ht="15.95" customHeight="1" x14ac:dyDescent="0.2">
      <c r="A25" s="57" t="s">
        <v>177</v>
      </c>
      <c r="B25" s="58" t="s">
        <v>116</v>
      </c>
      <c r="C25" s="78" t="str">
        <f t="shared" si="9"/>
        <v/>
      </c>
      <c r="D25" s="79" t="str">
        <f t="shared" si="10"/>
        <v/>
      </c>
      <c r="E25" s="80">
        <f t="shared" si="11"/>
        <v>4</v>
      </c>
      <c r="F25" s="80">
        <f t="shared" si="12"/>
        <v>4</v>
      </c>
      <c r="G25" s="80">
        <f t="shared" si="13"/>
        <v>0</v>
      </c>
      <c r="H25" s="60"/>
      <c r="I25" s="81" t="str">
        <f t="shared" si="14"/>
        <v/>
      </c>
      <c r="J25" s="81" t="str">
        <f t="shared" si="0"/>
        <v/>
      </c>
    </row>
    <row r="26" spans="1:14" ht="15.95" customHeight="1" x14ac:dyDescent="0.2">
      <c r="A26" s="57" t="s">
        <v>181</v>
      </c>
      <c r="B26" s="58" t="s">
        <v>148</v>
      </c>
      <c r="C26" s="78" t="str">
        <f t="shared" si="9"/>
        <v/>
      </c>
      <c r="D26" s="79">
        <f t="shared" si="10"/>
        <v>3</v>
      </c>
      <c r="E26" s="80">
        <f t="shared" si="11"/>
        <v>3</v>
      </c>
      <c r="F26" s="80">
        <f t="shared" si="12"/>
        <v>0</v>
      </c>
      <c r="G26" s="80">
        <f t="shared" si="13"/>
        <v>0</v>
      </c>
      <c r="H26" s="60"/>
      <c r="I26" s="81" t="str">
        <f t="shared" si="14"/>
        <v/>
      </c>
      <c r="J26" s="81" t="str">
        <f t="shared" si="0"/>
        <v/>
      </c>
    </row>
    <row r="27" spans="1:14" ht="15.95" customHeight="1" x14ac:dyDescent="0.2">
      <c r="A27" s="57"/>
      <c r="B27" s="58"/>
      <c r="C27" s="78" t="str">
        <f t="shared" si="9"/>
        <v/>
      </c>
      <c r="D27" s="79" t="str">
        <f t="shared" si="10"/>
        <v/>
      </c>
      <c r="E27" s="80" t="str">
        <f t="shared" si="11"/>
        <v/>
      </c>
      <c r="F27" s="80" t="str">
        <f t="shared" si="12"/>
        <v/>
      </c>
      <c r="G27" s="80" t="str">
        <f t="shared" si="13"/>
        <v/>
      </c>
      <c r="H27" s="60"/>
      <c r="I27" s="81" t="str">
        <f t="shared" ref="I27" si="15">IF(AND(H27&lt;&gt;"",COUNTIF(NoQualPt,H27)=0),$E27,"")</f>
        <v/>
      </c>
      <c r="J27" s="81" t="str">
        <f t="shared" si="0"/>
        <v/>
      </c>
    </row>
    <row r="28" spans="1:14" ht="15.95" customHeight="1" x14ac:dyDescent="0.2">
      <c r="A28" s="57"/>
      <c r="B28" s="58"/>
      <c r="C28" s="78" t="str">
        <f t="shared" si="9"/>
        <v/>
      </c>
      <c r="D28" s="79" t="str">
        <f t="shared" si="10"/>
        <v/>
      </c>
      <c r="E28" s="80" t="str">
        <f t="shared" si="11"/>
        <v/>
      </c>
      <c r="F28" s="80" t="str">
        <f t="shared" si="12"/>
        <v/>
      </c>
      <c r="G28" s="80" t="str">
        <f t="shared" si="13"/>
        <v/>
      </c>
      <c r="H28" s="60"/>
      <c r="I28" s="81" t="str">
        <f t="shared" si="14"/>
        <v/>
      </c>
      <c r="J28" s="81" t="str">
        <f t="shared" si="0"/>
        <v/>
      </c>
    </row>
    <row r="29" spans="1:14" ht="15.95" customHeight="1" x14ac:dyDescent="0.2">
      <c r="A29" s="57"/>
      <c r="B29" s="58"/>
      <c r="C29" s="78" t="str">
        <f t="shared" ref="C29" si="16">_xlfn.IFNA(IF(INDEX(CatType,MATCH(B29,CourseCat,0))="Core",E29,""),"")</f>
        <v/>
      </c>
      <c r="D29" s="79" t="str">
        <f t="shared" si="10"/>
        <v/>
      </c>
      <c r="E29" s="80" t="str">
        <f t="shared" si="11"/>
        <v/>
      </c>
      <c r="F29" s="80" t="str">
        <f t="shared" si="12"/>
        <v/>
      </c>
      <c r="G29" s="80" t="str">
        <f t="shared" si="13"/>
        <v/>
      </c>
      <c r="H29" s="60"/>
      <c r="I29" s="81" t="str">
        <f t="shared" ref="I29" si="17">IF(AND(H29&lt;&gt;"",COUNTIF(NoQualPt,H29)=0),$E29,"")</f>
        <v/>
      </c>
      <c r="J29" s="81" t="str">
        <f t="shared" si="0"/>
        <v/>
      </c>
    </row>
    <row r="30" spans="1:14" ht="15.95" customHeight="1" x14ac:dyDescent="0.2">
      <c r="A30" s="57"/>
      <c r="B30" s="58"/>
      <c r="C30" s="78" t="str">
        <f t="shared" si="9"/>
        <v/>
      </c>
      <c r="D30" s="79" t="str">
        <f t="shared" si="10"/>
        <v/>
      </c>
      <c r="E30" s="80" t="str">
        <f t="shared" si="11"/>
        <v/>
      </c>
      <c r="F30" s="80" t="str">
        <f t="shared" si="12"/>
        <v/>
      </c>
      <c r="G30" s="80" t="str">
        <f t="shared" si="13"/>
        <v/>
      </c>
      <c r="H30" s="60"/>
      <c r="I30" s="81" t="str">
        <f t="shared" si="14"/>
        <v/>
      </c>
      <c r="J30" s="81" t="str">
        <f t="shared" si="0"/>
        <v/>
      </c>
    </row>
    <row r="31" spans="1:14" ht="15.95" customHeight="1" x14ac:dyDescent="0.2">
      <c r="A31" s="57"/>
      <c r="B31" s="58"/>
      <c r="C31" s="78" t="str">
        <f t="shared" si="9"/>
        <v/>
      </c>
      <c r="D31" s="79" t="str">
        <f t="shared" si="10"/>
        <v/>
      </c>
      <c r="E31" s="80" t="str">
        <f t="shared" si="11"/>
        <v/>
      </c>
      <c r="F31" s="80" t="str">
        <f t="shared" si="12"/>
        <v/>
      </c>
      <c r="G31" s="80" t="str">
        <f t="shared" si="13"/>
        <v/>
      </c>
      <c r="H31" s="60"/>
      <c r="I31" s="81" t="str">
        <f t="shared" si="14"/>
        <v/>
      </c>
      <c r="J31" s="81" t="str">
        <f t="shared" si="0"/>
        <v/>
      </c>
    </row>
    <row r="32" spans="1:14" ht="15.95" customHeight="1" x14ac:dyDescent="0.2">
      <c r="A32" s="119" t="s">
        <v>162</v>
      </c>
      <c r="B32" s="120"/>
      <c r="C32" s="121"/>
      <c r="D32" s="122"/>
      <c r="E32" s="123"/>
      <c r="F32" s="123"/>
      <c r="G32" s="123"/>
      <c r="H32" s="124"/>
      <c r="I32" s="125" t="str">
        <f t="shared" si="6"/>
        <v/>
      </c>
      <c r="J32" s="125" t="str">
        <f t="shared" si="0"/>
        <v/>
      </c>
    </row>
    <row r="33" spans="1:10" ht="15.95" customHeight="1" x14ac:dyDescent="0.2">
      <c r="A33" s="66"/>
      <c r="B33" s="58"/>
      <c r="C33" s="67"/>
      <c r="D33" s="68"/>
      <c r="E33" s="69"/>
      <c r="F33" s="69"/>
      <c r="G33" s="69"/>
      <c r="H33" s="60"/>
      <c r="I33" s="81" t="str">
        <f t="shared" ref="I33:I36" si="18">IF(AND(H33&lt;&gt;"",COUNTIF(NoQualPt,H33)=0),$E33,"")</f>
        <v/>
      </c>
      <c r="J33" s="81" t="str">
        <f t="shared" si="0"/>
        <v/>
      </c>
    </row>
    <row r="34" spans="1:10" ht="15.95" customHeight="1" x14ac:dyDescent="0.2">
      <c r="A34" s="66"/>
      <c r="B34" s="58"/>
      <c r="C34" s="67"/>
      <c r="D34" s="68"/>
      <c r="E34" s="69"/>
      <c r="F34" s="69"/>
      <c r="G34" s="69"/>
      <c r="H34" s="60"/>
      <c r="I34" s="81" t="str">
        <f t="shared" si="18"/>
        <v/>
      </c>
      <c r="J34" s="81" t="str">
        <f t="shared" si="0"/>
        <v/>
      </c>
    </row>
    <row r="35" spans="1:10" ht="15.95" customHeight="1" x14ac:dyDescent="0.2">
      <c r="A35" s="70"/>
      <c r="B35" s="58"/>
      <c r="C35" s="67"/>
      <c r="D35" s="68"/>
      <c r="E35" s="69"/>
      <c r="F35" s="69"/>
      <c r="G35" s="69"/>
      <c r="H35" s="60"/>
      <c r="I35" s="81" t="str">
        <f t="shared" si="18"/>
        <v/>
      </c>
      <c r="J35" s="81" t="str">
        <f t="shared" si="0"/>
        <v/>
      </c>
    </row>
    <row r="36" spans="1:10" ht="15.95" customHeight="1" x14ac:dyDescent="0.2">
      <c r="A36" s="70"/>
      <c r="B36" s="58"/>
      <c r="C36" s="67"/>
      <c r="D36" s="68"/>
      <c r="E36" s="69"/>
      <c r="F36" s="69"/>
      <c r="G36" s="69"/>
      <c r="H36" s="60"/>
      <c r="I36" s="81" t="str">
        <f t="shared" si="18"/>
        <v/>
      </c>
      <c r="J36" s="81" t="str">
        <f t="shared" si="0"/>
        <v/>
      </c>
    </row>
    <row r="37" spans="1:10" ht="15.95" customHeight="1" x14ac:dyDescent="0.2">
      <c r="A37" s="71" t="s">
        <v>257</v>
      </c>
      <c r="B37" s="61"/>
      <c r="C37" s="62"/>
      <c r="D37" s="63"/>
      <c r="E37" s="64"/>
      <c r="F37" s="64"/>
      <c r="G37" s="64"/>
      <c r="H37" s="65"/>
      <c r="I37" s="125"/>
      <c r="J37" s="125"/>
    </row>
    <row r="38" spans="1:10" ht="15.95" customHeight="1" x14ac:dyDescent="0.2">
      <c r="A38" s="57" t="s">
        <v>161</v>
      </c>
      <c r="B38" s="58"/>
      <c r="C38" s="78" t="str">
        <f t="shared" ref="C38:C45" si="19">_xlfn.IFNA(IF(INDEX(CatType,MATCH(B38,CourseCat,0))="Core",E38,""),"")</f>
        <v/>
      </c>
      <c r="D38" s="79" t="str">
        <f t="shared" ref="D38:D45" si="20">_xlfn.IFNA(IF(INDEX(CatType,MATCH($B38,CourseCat,0))="Concentration",$E38,""),"")</f>
        <v/>
      </c>
      <c r="E38" s="80" t="str">
        <f t="shared" ref="E38:E45" si="21">IFERROR(INDEX(MEng_Cr,MATCH($A38,CourseList,0)),"")</f>
        <v/>
      </c>
      <c r="F38" s="80">
        <f t="shared" ref="F38:F45" si="22">IFERROR(INDEX(Tech_Cr,MATCH($A38,CourseList,0)),"")</f>
        <v>0</v>
      </c>
      <c r="G38" s="80">
        <f t="shared" ref="G38:G45" si="23">IFERROR(INDEX(ORIE_Cr,MATCH($A38,CourseList,0)),"")</f>
        <v>0</v>
      </c>
      <c r="H38" s="60"/>
      <c r="I38" s="81" t="str">
        <f t="shared" ref="I38:I45" si="24">IF(AND(H38&lt;&gt;"",COUNTIF(NoQualPt,H38)=0),$E38,"")</f>
        <v/>
      </c>
      <c r="J38" s="81" t="str">
        <f t="shared" si="0"/>
        <v/>
      </c>
    </row>
    <row r="39" spans="1:10" ht="15.95" customHeight="1" x14ac:dyDescent="0.2">
      <c r="A39" s="57"/>
      <c r="B39" s="58"/>
      <c r="C39" s="78" t="str">
        <f t="shared" si="19"/>
        <v/>
      </c>
      <c r="D39" s="79" t="str">
        <f t="shared" si="20"/>
        <v/>
      </c>
      <c r="E39" s="80" t="str">
        <f t="shared" si="21"/>
        <v/>
      </c>
      <c r="F39" s="80" t="str">
        <f t="shared" si="22"/>
        <v/>
      </c>
      <c r="G39" s="80" t="str">
        <f t="shared" si="23"/>
        <v/>
      </c>
      <c r="H39" s="60"/>
      <c r="I39" s="81" t="str">
        <f t="shared" si="24"/>
        <v/>
      </c>
      <c r="J39" s="81" t="str">
        <f t="shared" si="0"/>
        <v/>
      </c>
    </row>
    <row r="40" spans="1:10" ht="15.95" customHeight="1" x14ac:dyDescent="0.2">
      <c r="A40" s="57"/>
      <c r="B40" s="58"/>
      <c r="C40" s="78" t="str">
        <f t="shared" si="19"/>
        <v/>
      </c>
      <c r="D40" s="79" t="str">
        <f t="shared" si="20"/>
        <v/>
      </c>
      <c r="E40" s="80" t="str">
        <f t="shared" si="21"/>
        <v/>
      </c>
      <c r="F40" s="80" t="str">
        <f t="shared" si="22"/>
        <v/>
      </c>
      <c r="G40" s="80" t="str">
        <f t="shared" si="23"/>
        <v/>
      </c>
      <c r="H40" s="60"/>
      <c r="I40" s="81" t="str">
        <f t="shared" ref="I40:I41" si="25">IF(AND(H40&lt;&gt;"",COUNTIF(NoQualPt,H40)=0),$E40,"")</f>
        <v/>
      </c>
      <c r="J40" s="81" t="str">
        <f t="shared" si="0"/>
        <v/>
      </c>
    </row>
    <row r="41" spans="1:10" ht="15.95" customHeight="1" x14ac:dyDescent="0.2">
      <c r="A41" s="57"/>
      <c r="B41" s="58"/>
      <c r="C41" s="78" t="str">
        <f t="shared" ref="C41" si="26">_xlfn.IFNA(IF(INDEX(CatType,MATCH(B41,CourseCat,0))="Core",E41,""),"")</f>
        <v/>
      </c>
      <c r="D41" s="79" t="str">
        <f t="shared" si="20"/>
        <v/>
      </c>
      <c r="E41" s="80" t="str">
        <f t="shared" si="21"/>
        <v/>
      </c>
      <c r="F41" s="80" t="str">
        <f t="shared" si="22"/>
        <v/>
      </c>
      <c r="G41" s="80" t="str">
        <f t="shared" si="23"/>
        <v/>
      </c>
      <c r="H41" s="60"/>
      <c r="I41" s="81" t="str">
        <f t="shared" si="25"/>
        <v/>
      </c>
      <c r="J41" s="81" t="str">
        <f t="shared" si="0"/>
        <v/>
      </c>
    </row>
    <row r="42" spans="1:10" ht="15.95" customHeight="1" x14ac:dyDescent="0.2">
      <c r="A42" s="57"/>
      <c r="B42" s="58"/>
      <c r="C42" s="78" t="str">
        <f t="shared" si="19"/>
        <v/>
      </c>
      <c r="D42" s="79" t="str">
        <f t="shared" si="20"/>
        <v/>
      </c>
      <c r="E42" s="80" t="str">
        <f t="shared" si="21"/>
        <v/>
      </c>
      <c r="F42" s="80" t="str">
        <f t="shared" si="22"/>
        <v/>
      </c>
      <c r="G42" s="80" t="str">
        <f t="shared" si="23"/>
        <v/>
      </c>
      <c r="H42" s="60"/>
      <c r="I42" s="81" t="str">
        <f t="shared" si="24"/>
        <v/>
      </c>
      <c r="J42" s="81" t="str">
        <f t="shared" si="0"/>
        <v/>
      </c>
    </row>
    <row r="43" spans="1:10" ht="15.95" customHeight="1" x14ac:dyDescent="0.2">
      <c r="A43" s="57"/>
      <c r="B43" s="58"/>
      <c r="C43" s="78" t="str">
        <f t="shared" si="19"/>
        <v/>
      </c>
      <c r="D43" s="79" t="str">
        <f t="shared" si="20"/>
        <v/>
      </c>
      <c r="E43" s="80" t="str">
        <f t="shared" si="21"/>
        <v/>
      </c>
      <c r="F43" s="80" t="str">
        <f t="shared" si="22"/>
        <v/>
      </c>
      <c r="G43" s="80" t="str">
        <f t="shared" si="23"/>
        <v/>
      </c>
      <c r="H43" s="60"/>
      <c r="I43" s="81" t="str">
        <f t="shared" si="24"/>
        <v/>
      </c>
      <c r="J43" s="81" t="str">
        <f t="shared" si="0"/>
        <v/>
      </c>
    </row>
    <row r="44" spans="1:10" ht="15.95" customHeight="1" x14ac:dyDescent="0.2">
      <c r="A44" s="57"/>
      <c r="B44" s="58"/>
      <c r="C44" s="78" t="str">
        <f t="shared" si="19"/>
        <v/>
      </c>
      <c r="D44" s="79" t="str">
        <f t="shared" si="20"/>
        <v/>
      </c>
      <c r="E44" s="80" t="str">
        <f t="shared" si="21"/>
        <v/>
      </c>
      <c r="F44" s="80" t="str">
        <f t="shared" si="22"/>
        <v/>
      </c>
      <c r="G44" s="80" t="str">
        <f t="shared" si="23"/>
        <v/>
      </c>
      <c r="H44" s="60"/>
      <c r="I44" s="81" t="str">
        <f t="shared" si="24"/>
        <v/>
      </c>
      <c r="J44" s="81" t="str">
        <f t="shared" si="0"/>
        <v/>
      </c>
    </row>
    <row r="45" spans="1:10" ht="15.95" customHeight="1" x14ac:dyDescent="0.2">
      <c r="A45" s="57"/>
      <c r="B45" s="58"/>
      <c r="C45" s="78" t="str">
        <f t="shared" si="19"/>
        <v/>
      </c>
      <c r="D45" s="79" t="str">
        <f t="shared" si="20"/>
        <v/>
      </c>
      <c r="E45" s="80" t="str">
        <f t="shared" si="21"/>
        <v/>
      </c>
      <c r="F45" s="80" t="str">
        <f t="shared" si="22"/>
        <v/>
      </c>
      <c r="G45" s="80" t="str">
        <f t="shared" si="23"/>
        <v/>
      </c>
      <c r="H45" s="60"/>
      <c r="I45" s="81" t="str">
        <f t="shared" si="24"/>
        <v/>
      </c>
      <c r="J45" s="81" t="str">
        <f t="shared" si="0"/>
        <v/>
      </c>
    </row>
    <row r="46" spans="1:10" ht="15.95" customHeight="1" x14ac:dyDescent="0.2">
      <c r="A46" s="119" t="s">
        <v>163</v>
      </c>
      <c r="B46" s="120"/>
      <c r="C46" s="121"/>
      <c r="D46" s="122"/>
      <c r="E46" s="123"/>
      <c r="F46" s="123"/>
      <c r="G46" s="123"/>
      <c r="H46" s="124"/>
      <c r="I46" s="125" t="str">
        <f t="shared" si="6"/>
        <v/>
      </c>
      <c r="J46" s="125" t="str">
        <f t="shared" si="0"/>
        <v/>
      </c>
    </row>
    <row r="47" spans="1:10" ht="15.95" customHeight="1" x14ac:dyDescent="0.2">
      <c r="A47" s="66"/>
      <c r="B47" s="58"/>
      <c r="C47" s="67"/>
      <c r="D47" s="68"/>
      <c r="E47" s="69"/>
      <c r="F47" s="69"/>
      <c r="G47" s="69"/>
      <c r="H47" s="60"/>
      <c r="I47" s="81" t="str">
        <f t="shared" ref="I47:I50" si="27">IF(AND(H47&lt;&gt;"",COUNTIF(NoQualPt,H47)=0),$E47,"")</f>
        <v/>
      </c>
      <c r="J47" s="81" t="str">
        <f t="shared" si="0"/>
        <v/>
      </c>
    </row>
    <row r="48" spans="1:10" ht="15.95" customHeight="1" x14ac:dyDescent="0.2">
      <c r="A48" s="66"/>
      <c r="B48" s="58"/>
      <c r="C48" s="67"/>
      <c r="D48" s="68"/>
      <c r="E48" s="69"/>
      <c r="F48" s="69"/>
      <c r="G48" s="69"/>
      <c r="H48" s="60"/>
      <c r="I48" s="81" t="str">
        <f t="shared" si="27"/>
        <v/>
      </c>
      <c r="J48" s="81" t="str">
        <f t="shared" si="0"/>
        <v/>
      </c>
    </row>
    <row r="49" spans="1:11" ht="15.95" customHeight="1" x14ac:dyDescent="0.2">
      <c r="A49" s="70"/>
      <c r="B49" s="58"/>
      <c r="C49" s="67"/>
      <c r="D49" s="68"/>
      <c r="E49" s="69"/>
      <c r="F49" s="69"/>
      <c r="G49" s="69"/>
      <c r="H49" s="60"/>
      <c r="I49" s="81" t="str">
        <f t="shared" si="27"/>
        <v/>
      </c>
      <c r="J49" s="81" t="str">
        <f t="shared" si="0"/>
        <v/>
      </c>
    </row>
    <row r="50" spans="1:11" ht="15.75" customHeight="1" thickBot="1" x14ac:dyDescent="0.25">
      <c r="A50" s="70"/>
      <c r="B50" s="58"/>
      <c r="C50" s="72"/>
      <c r="D50" s="73"/>
      <c r="E50" s="74"/>
      <c r="F50" s="74"/>
      <c r="G50" s="74"/>
      <c r="H50" s="75"/>
      <c r="I50" s="81" t="str">
        <f t="shared" si="27"/>
        <v/>
      </c>
      <c r="J50" s="81" t="str">
        <f t="shared" si="0"/>
        <v/>
      </c>
    </row>
    <row r="51" spans="1:11" ht="21.75" customHeight="1" thickBot="1" x14ac:dyDescent="0.25">
      <c r="A51" s="124"/>
      <c r="B51" s="127" t="s">
        <v>216</v>
      </c>
      <c r="C51" s="86">
        <f>SUM(C9:C50)</f>
        <v>0</v>
      </c>
      <c r="D51" s="86">
        <f>SUM(D9:D50)</f>
        <v>6</v>
      </c>
      <c r="E51" s="86">
        <f>SUM(E9:E50)</f>
        <v>13</v>
      </c>
      <c r="F51" s="86">
        <f>SUM(F9:F50)</f>
        <v>8</v>
      </c>
      <c r="G51" s="87">
        <f>SUM(G9:G50)</f>
        <v>3</v>
      </c>
      <c r="H51" s="76"/>
      <c r="I51" s="82">
        <f>SUM(I9:I50)</f>
        <v>0</v>
      </c>
      <c r="J51" s="83">
        <f>SUM(J9:J50)</f>
        <v>0</v>
      </c>
    </row>
    <row r="52" spans="1:11" ht="16.5" customHeight="1" thickTop="1" thickBot="1" x14ac:dyDescent="0.3">
      <c r="A52" s="145" t="s">
        <v>252</v>
      </c>
      <c r="B52" s="155" t="s">
        <v>160</v>
      </c>
      <c r="C52" s="96" t="s">
        <v>119</v>
      </c>
      <c r="D52" s="96"/>
      <c r="E52" s="97" t="s">
        <v>206</v>
      </c>
      <c r="F52" s="97" t="s">
        <v>207</v>
      </c>
      <c r="G52" s="98" t="s">
        <v>119</v>
      </c>
      <c r="H52" s="99"/>
      <c r="I52" s="84" t="s">
        <v>43</v>
      </c>
      <c r="J52" s="85" t="str">
        <f>IFERROR(J51/I51,"")</f>
        <v/>
      </c>
    </row>
    <row r="53" spans="1:11" ht="15.75" x14ac:dyDescent="0.25">
      <c r="A53" s="146"/>
      <c r="B53" s="156"/>
      <c r="C53" s="88"/>
      <c r="D53" s="88"/>
      <c r="E53" s="89"/>
      <c r="F53" s="90"/>
      <c r="G53" s="90"/>
      <c r="H53" s="91"/>
      <c r="I53" s="91"/>
      <c r="J53" s="92"/>
    </row>
    <row r="54" spans="1:11" x14ac:dyDescent="0.2">
      <c r="A54" s="146"/>
      <c r="B54" s="156"/>
      <c r="C54" s="88"/>
      <c r="D54" s="88"/>
      <c r="E54" s="93"/>
      <c r="F54" s="90"/>
      <c r="G54" s="90"/>
      <c r="H54" s="94"/>
      <c r="I54" s="94"/>
      <c r="J54" s="95"/>
    </row>
    <row r="55" spans="1:11" x14ac:dyDescent="0.2">
      <c r="A55" s="146"/>
      <c r="B55" s="156"/>
      <c r="C55" s="88"/>
      <c r="D55" s="88"/>
      <c r="E55" s="93"/>
      <c r="F55" s="93"/>
      <c r="G55" s="93"/>
      <c r="H55" s="94"/>
      <c r="I55" s="94"/>
      <c r="J55" s="95"/>
    </row>
    <row r="56" spans="1:11" ht="13.5" thickBot="1" x14ac:dyDescent="0.25">
      <c r="A56" s="147"/>
      <c r="B56" s="157"/>
      <c r="C56" s="77"/>
      <c r="D56" s="100"/>
      <c r="E56" s="101"/>
      <c r="F56" s="101"/>
      <c r="G56" s="101"/>
      <c r="H56" s="102"/>
      <c r="I56" s="102"/>
      <c r="J56" s="103"/>
    </row>
    <row r="57" spans="1:11" s="36" customFormat="1" x14ac:dyDescent="0.2">
      <c r="A57" s="8"/>
      <c r="B57" s="8"/>
      <c r="C57" s="8"/>
      <c r="D57" s="8"/>
      <c r="E57" s="8"/>
      <c r="F57" s="8"/>
      <c r="G57" s="8"/>
      <c r="H57" s="8"/>
      <c r="I57" s="8"/>
      <c r="J57" s="8"/>
      <c r="K57" s="8"/>
    </row>
    <row r="58" spans="1:11" s="36" customFormat="1" ht="18" customHeight="1" x14ac:dyDescent="0.2">
      <c r="A58" s="8"/>
      <c r="B58" s="8"/>
      <c r="C58" s="8"/>
      <c r="D58" s="8"/>
      <c r="E58" s="8"/>
      <c r="F58" s="8"/>
      <c r="G58" s="8"/>
      <c r="H58" s="8"/>
      <c r="I58" s="8"/>
      <c r="J58" s="8"/>
      <c r="K58" s="8"/>
    </row>
    <row r="59" spans="1:11" s="35" customFormat="1" ht="18" customHeight="1" x14ac:dyDescent="0.2">
      <c r="A59" s="8"/>
      <c r="B59" s="8"/>
      <c r="C59" s="8"/>
      <c r="D59" s="8"/>
      <c r="E59" s="8"/>
      <c r="F59" s="8"/>
      <c r="G59" s="8"/>
      <c r="H59" s="8"/>
      <c r="I59" s="8"/>
      <c r="J59" s="8"/>
      <c r="K59" s="8"/>
    </row>
    <row r="60" spans="1:11" s="36" customFormat="1" ht="17.25" customHeight="1" x14ac:dyDescent="0.2">
      <c r="A60" s="8"/>
      <c r="B60" s="8"/>
      <c r="C60" s="8"/>
      <c r="D60" s="8"/>
      <c r="E60" s="8"/>
      <c r="F60" s="8"/>
      <c r="G60" s="8"/>
      <c r="H60" s="8"/>
      <c r="I60" s="8"/>
      <c r="J60" s="8"/>
      <c r="K60" s="8"/>
    </row>
    <row r="61" spans="1:11" s="36" customFormat="1" ht="18" customHeight="1" x14ac:dyDescent="0.2">
      <c r="A61" s="8"/>
      <c r="B61" s="8"/>
      <c r="C61" s="8"/>
      <c r="D61" s="8"/>
      <c r="E61" s="8"/>
      <c r="F61" s="8"/>
      <c r="G61" s="8"/>
      <c r="H61" s="8"/>
      <c r="I61" s="8"/>
      <c r="J61" s="8"/>
      <c r="K61" s="8"/>
    </row>
    <row r="62" spans="1:11" s="36" customFormat="1" x14ac:dyDescent="0.2">
      <c r="A62" s="8"/>
      <c r="B62" s="8"/>
      <c r="C62" s="8"/>
      <c r="D62" s="8"/>
      <c r="E62" s="8"/>
      <c r="F62" s="8"/>
      <c r="G62" s="8"/>
      <c r="H62" s="8"/>
      <c r="I62" s="8"/>
      <c r="J62" s="8"/>
      <c r="K62" s="8"/>
    </row>
    <row r="63" spans="1:11" s="36" customFormat="1" x14ac:dyDescent="0.2">
      <c r="A63" s="8"/>
      <c r="B63" s="8"/>
      <c r="C63" s="8"/>
      <c r="D63" s="8"/>
      <c r="E63" s="8"/>
      <c r="F63" s="8"/>
      <c r="G63" s="8"/>
      <c r="H63" s="8"/>
      <c r="I63" s="8"/>
      <c r="J63" s="8"/>
      <c r="K63" s="8"/>
    </row>
    <row r="64" spans="1:11"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6.5" customHeight="1" x14ac:dyDescent="0.2"/>
    <row r="97" spans="1:11" s="36" customFormat="1" x14ac:dyDescent="0.2">
      <c r="A97" s="8"/>
      <c r="B97" s="8"/>
      <c r="C97" s="8"/>
      <c r="D97" s="8"/>
      <c r="E97" s="8"/>
      <c r="F97" s="8"/>
      <c r="G97" s="8"/>
      <c r="H97" s="8"/>
      <c r="I97" s="8"/>
      <c r="J97" s="8"/>
      <c r="K97" s="8"/>
    </row>
    <row r="98" spans="1:11" s="36" customFormat="1" x14ac:dyDescent="0.2">
      <c r="A98" s="8"/>
      <c r="B98" s="8"/>
      <c r="C98" s="8"/>
      <c r="D98" s="8"/>
      <c r="E98" s="8"/>
      <c r="F98" s="8"/>
      <c r="G98" s="8"/>
      <c r="H98" s="8"/>
      <c r="I98" s="8"/>
      <c r="J98" s="8"/>
      <c r="K98" s="8"/>
    </row>
    <row r="99" spans="1:11" s="36" customFormat="1" ht="18" customHeight="1" x14ac:dyDescent="0.2">
      <c r="A99" s="8"/>
      <c r="B99" s="8"/>
      <c r="C99" s="8"/>
      <c r="D99" s="8"/>
      <c r="E99" s="8"/>
      <c r="F99" s="8"/>
      <c r="G99" s="8"/>
      <c r="H99" s="8"/>
      <c r="I99" s="8"/>
      <c r="J99" s="8"/>
      <c r="K99" s="8"/>
    </row>
    <row r="100" spans="1:11" s="35" customFormat="1" ht="18" customHeight="1" x14ac:dyDescent="0.2">
      <c r="A100" s="8"/>
      <c r="B100" s="8"/>
      <c r="C100" s="8"/>
      <c r="D100" s="8"/>
      <c r="E100" s="8"/>
      <c r="F100" s="8"/>
      <c r="G100" s="8"/>
      <c r="H100" s="8"/>
      <c r="I100" s="8"/>
      <c r="J100" s="8"/>
      <c r="K100" s="8"/>
    </row>
    <row r="101" spans="1:11" s="36" customFormat="1" ht="17.25" customHeight="1" x14ac:dyDescent="0.2">
      <c r="A101" s="8"/>
      <c r="B101" s="8"/>
      <c r="C101" s="8"/>
      <c r="D101" s="8"/>
      <c r="E101" s="8"/>
      <c r="F101" s="8"/>
      <c r="G101" s="8"/>
      <c r="H101" s="8"/>
      <c r="I101" s="8"/>
      <c r="J101" s="8"/>
      <c r="K101" s="8"/>
    </row>
    <row r="102" spans="1:11" s="36" customFormat="1" ht="18" customHeight="1" x14ac:dyDescent="0.2">
      <c r="A102" s="8"/>
      <c r="B102" s="8"/>
      <c r="C102" s="8"/>
      <c r="D102" s="8"/>
      <c r="E102" s="8"/>
      <c r="F102" s="8"/>
      <c r="G102" s="8"/>
      <c r="H102" s="8"/>
      <c r="I102" s="8"/>
      <c r="J102" s="8"/>
      <c r="K102" s="8"/>
    </row>
    <row r="103" spans="1:11" s="36" customFormat="1" x14ac:dyDescent="0.2">
      <c r="A103" s="8"/>
      <c r="B103" s="8"/>
      <c r="C103" s="8"/>
      <c r="D103" s="8"/>
      <c r="E103" s="8"/>
      <c r="F103" s="8"/>
      <c r="G103" s="8"/>
      <c r="H103" s="8"/>
      <c r="I103" s="8"/>
      <c r="J103" s="8"/>
      <c r="K103" s="8"/>
    </row>
    <row r="104" spans="1:11" s="36" customFormat="1" x14ac:dyDescent="0.2">
      <c r="A104" s="8"/>
      <c r="B104" s="8"/>
      <c r="C104" s="8"/>
      <c r="D104" s="8"/>
      <c r="E104" s="8"/>
      <c r="F104" s="8"/>
      <c r="G104" s="8"/>
      <c r="H104" s="8"/>
      <c r="I104" s="8"/>
      <c r="J104" s="8"/>
      <c r="K104" s="8"/>
    </row>
    <row r="105" spans="1:11" ht="14.1" customHeight="1" x14ac:dyDescent="0.2"/>
    <row r="106" spans="1:11" ht="14.1" customHeight="1" x14ac:dyDescent="0.2"/>
    <row r="107" spans="1:11" ht="14.1" customHeight="1" x14ac:dyDescent="0.2"/>
    <row r="108" spans="1:11" ht="14.1" customHeight="1" x14ac:dyDescent="0.2"/>
    <row r="109" spans="1:11" ht="14.1" customHeight="1" x14ac:dyDescent="0.2"/>
    <row r="110" spans="1:11" ht="14.1" customHeight="1" x14ac:dyDescent="0.2"/>
    <row r="111" spans="1:11" ht="14.1" customHeight="1" x14ac:dyDescent="0.2"/>
    <row r="112" spans="1:11"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45" hidden="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spans="1:11" ht="14.1" customHeight="1" x14ac:dyDescent="0.2"/>
    <row r="130" spans="1:11" ht="14.1" customHeight="1" x14ac:dyDescent="0.2"/>
    <row r="131" spans="1:11" ht="14.1" customHeight="1" x14ac:dyDescent="0.2"/>
    <row r="132" spans="1:11" ht="14.1" customHeight="1" x14ac:dyDescent="0.2"/>
    <row r="133" spans="1:11" ht="14.1" customHeight="1" x14ac:dyDescent="0.2"/>
    <row r="134" spans="1:11" ht="14.1" customHeight="1" x14ac:dyDescent="0.2"/>
    <row r="135" spans="1:11" ht="16.5" customHeight="1" x14ac:dyDescent="0.2"/>
    <row r="140" spans="1:11" s="36" customFormat="1" x14ac:dyDescent="0.2">
      <c r="A140" s="8"/>
      <c r="B140" s="8"/>
      <c r="C140" s="8"/>
      <c r="D140" s="8"/>
      <c r="E140" s="8"/>
      <c r="F140" s="8"/>
      <c r="G140" s="8"/>
      <c r="H140" s="8"/>
      <c r="I140" s="8"/>
      <c r="J140" s="8"/>
      <c r="K140" s="8"/>
    </row>
    <row r="141" spans="1:11" s="36" customFormat="1" x14ac:dyDescent="0.2">
      <c r="A141" s="8"/>
      <c r="B141" s="8"/>
      <c r="C141" s="8"/>
      <c r="D141" s="8"/>
      <c r="E141" s="8"/>
      <c r="F141" s="8"/>
      <c r="G141" s="8"/>
      <c r="H141" s="8"/>
      <c r="I141" s="8"/>
      <c r="J141" s="8"/>
      <c r="K141" s="8"/>
    </row>
    <row r="142" spans="1:11" s="36" customFormat="1" ht="18" customHeight="1" x14ac:dyDescent="0.2">
      <c r="A142" s="8"/>
      <c r="B142" s="8"/>
      <c r="C142" s="8"/>
      <c r="D142" s="8"/>
      <c r="E142" s="8"/>
      <c r="F142" s="8"/>
      <c r="G142" s="8"/>
      <c r="H142" s="8"/>
      <c r="I142" s="8"/>
      <c r="J142" s="8"/>
      <c r="K142" s="8"/>
    </row>
    <row r="143" spans="1:11" s="35" customFormat="1" ht="18" customHeight="1" x14ac:dyDescent="0.2">
      <c r="A143" s="8"/>
      <c r="B143" s="8"/>
      <c r="C143" s="8"/>
      <c r="D143" s="8"/>
      <c r="E143" s="8"/>
      <c r="F143" s="8"/>
      <c r="G143" s="8"/>
      <c r="H143" s="8"/>
      <c r="I143" s="8"/>
      <c r="J143" s="8"/>
      <c r="K143" s="8"/>
    </row>
    <row r="144" spans="1:11" s="36" customFormat="1" ht="17.25" customHeight="1" x14ac:dyDescent="0.2">
      <c r="A144" s="8"/>
      <c r="B144" s="8"/>
      <c r="C144" s="8"/>
      <c r="D144" s="8"/>
      <c r="E144" s="8"/>
      <c r="F144" s="8"/>
      <c r="G144" s="8"/>
      <c r="H144" s="8"/>
      <c r="I144" s="8"/>
      <c r="J144" s="8"/>
      <c r="K144" s="8"/>
    </row>
    <row r="145" spans="1:11" s="36" customFormat="1" ht="18" customHeight="1" x14ac:dyDescent="0.2">
      <c r="A145" s="8"/>
      <c r="B145" s="8"/>
      <c r="C145" s="8"/>
      <c r="D145" s="8"/>
      <c r="E145" s="8"/>
      <c r="F145" s="8"/>
      <c r="G145" s="8"/>
      <c r="H145" s="8"/>
      <c r="I145" s="8"/>
      <c r="J145" s="8"/>
      <c r="K145" s="8"/>
    </row>
    <row r="146" spans="1:11" s="36" customFormat="1" x14ac:dyDescent="0.2">
      <c r="A146" s="8"/>
      <c r="B146" s="8"/>
      <c r="C146" s="8"/>
      <c r="D146" s="8"/>
      <c r="E146" s="8"/>
      <c r="F146" s="8"/>
      <c r="G146" s="8"/>
      <c r="H146" s="8"/>
      <c r="I146" s="8"/>
      <c r="J146" s="8"/>
      <c r="K146" s="8"/>
    </row>
    <row r="147" spans="1:11" s="36" customFormat="1" x14ac:dyDescent="0.2">
      <c r="A147" s="8"/>
      <c r="B147" s="8"/>
      <c r="C147" s="8"/>
      <c r="D147" s="8"/>
      <c r="E147" s="8"/>
      <c r="F147" s="8"/>
      <c r="G147" s="8"/>
      <c r="H147" s="8"/>
      <c r="I147" s="8"/>
      <c r="J147" s="8"/>
      <c r="K147" s="8"/>
    </row>
    <row r="177" spans="1:11" ht="14.1" customHeight="1" x14ac:dyDescent="0.2"/>
    <row r="178" spans="1:11" ht="17.25" customHeight="1" x14ac:dyDescent="0.2"/>
    <row r="179" spans="1:11" ht="17.25" customHeight="1" x14ac:dyDescent="0.2"/>
    <row r="180" spans="1:11" ht="17.25" customHeight="1" x14ac:dyDescent="0.2"/>
    <row r="183" spans="1:11" s="36" customFormat="1" x14ac:dyDescent="0.2">
      <c r="A183" s="8"/>
      <c r="B183" s="8"/>
      <c r="C183" s="8"/>
      <c r="D183" s="8"/>
      <c r="E183" s="8"/>
      <c r="F183" s="8"/>
      <c r="G183" s="8"/>
      <c r="H183" s="8"/>
      <c r="I183" s="8"/>
      <c r="J183" s="8"/>
      <c r="K183" s="8"/>
    </row>
    <row r="184" spans="1:11" s="36" customFormat="1" x14ac:dyDescent="0.2">
      <c r="A184" s="8"/>
      <c r="B184" s="8"/>
      <c r="C184" s="8"/>
      <c r="D184" s="8"/>
      <c r="E184" s="8"/>
      <c r="F184" s="8"/>
      <c r="G184" s="8"/>
      <c r="H184" s="8"/>
      <c r="I184" s="8"/>
      <c r="J184" s="8"/>
      <c r="K184" s="8"/>
    </row>
    <row r="185" spans="1:11" s="36" customFormat="1" ht="18" customHeight="1" x14ac:dyDescent="0.2">
      <c r="A185" s="8"/>
      <c r="B185" s="8"/>
      <c r="C185" s="8"/>
      <c r="D185" s="8"/>
      <c r="E185" s="8"/>
      <c r="F185" s="8"/>
      <c r="G185" s="8"/>
      <c r="H185" s="8"/>
      <c r="I185" s="8"/>
      <c r="J185" s="8"/>
      <c r="K185" s="8"/>
    </row>
    <row r="186" spans="1:11" s="35" customFormat="1" ht="18" customHeight="1" x14ac:dyDescent="0.2">
      <c r="A186" s="8"/>
      <c r="B186" s="8"/>
      <c r="C186" s="8"/>
      <c r="D186" s="8"/>
      <c r="E186" s="8"/>
      <c r="F186" s="8"/>
      <c r="G186" s="8"/>
      <c r="H186" s="8"/>
      <c r="I186" s="8"/>
      <c r="J186" s="8"/>
      <c r="K186" s="8"/>
    </row>
    <row r="187" spans="1:11" s="36" customFormat="1" ht="17.25" customHeight="1" x14ac:dyDescent="0.2">
      <c r="A187" s="8"/>
      <c r="B187" s="8"/>
      <c r="C187" s="8"/>
      <c r="D187" s="8"/>
      <c r="E187" s="8"/>
      <c r="F187" s="8"/>
      <c r="G187" s="8"/>
      <c r="H187" s="8"/>
      <c r="I187" s="8"/>
      <c r="J187" s="8"/>
      <c r="K187" s="8"/>
    </row>
    <row r="188" spans="1:11" s="36" customFormat="1" ht="18" customHeight="1" x14ac:dyDescent="0.2">
      <c r="A188" s="8"/>
      <c r="B188" s="8"/>
      <c r="C188" s="8"/>
      <c r="D188" s="8"/>
      <c r="E188" s="8"/>
      <c r="F188" s="8"/>
      <c r="G188" s="8"/>
      <c r="H188" s="8"/>
      <c r="I188" s="8"/>
      <c r="J188" s="8"/>
      <c r="K188" s="8"/>
    </row>
    <row r="189" spans="1:11" s="36" customFormat="1" x14ac:dyDescent="0.2">
      <c r="A189" s="8"/>
      <c r="B189" s="8"/>
      <c r="C189" s="8"/>
      <c r="D189" s="8"/>
      <c r="E189" s="8"/>
      <c r="F189" s="8"/>
      <c r="G189" s="8"/>
      <c r="H189" s="8"/>
      <c r="I189" s="8"/>
      <c r="J189" s="8"/>
      <c r="K189" s="8"/>
    </row>
    <row r="190" spans="1:11" s="36" customFormat="1" x14ac:dyDescent="0.2">
      <c r="A190" s="8"/>
      <c r="B190" s="8"/>
      <c r="C190" s="8"/>
      <c r="D190" s="8"/>
      <c r="E190" s="8"/>
      <c r="F190" s="8"/>
      <c r="G190" s="8"/>
      <c r="H190" s="8"/>
      <c r="I190" s="8"/>
      <c r="J190" s="8"/>
      <c r="K190" s="8"/>
    </row>
    <row r="191" spans="1:11" ht="14.1" customHeight="1" x14ac:dyDescent="0.2"/>
    <row r="192" spans="1:11"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spans="1:11" ht="14.1" customHeight="1" x14ac:dyDescent="0.2"/>
    <row r="210" spans="1:11" ht="14.1" customHeight="1" x14ac:dyDescent="0.2"/>
    <row r="211" spans="1:11" ht="14.1" customHeight="1" x14ac:dyDescent="0.2"/>
    <row r="212" spans="1:11" ht="14.1" customHeight="1" x14ac:dyDescent="0.2"/>
    <row r="213" spans="1:11" ht="14.1" customHeight="1" x14ac:dyDescent="0.2"/>
    <row r="214" spans="1:11" ht="14.1" customHeight="1" x14ac:dyDescent="0.2"/>
    <row r="215" spans="1:11" ht="14.1" customHeight="1" x14ac:dyDescent="0.2"/>
    <row r="221" spans="1:11" s="36" customFormat="1" x14ac:dyDescent="0.2">
      <c r="A221" s="8"/>
      <c r="B221" s="8"/>
      <c r="C221" s="8"/>
      <c r="D221" s="8"/>
      <c r="E221" s="8"/>
      <c r="F221" s="8"/>
      <c r="G221" s="8"/>
      <c r="H221" s="8"/>
      <c r="I221" s="8"/>
      <c r="J221" s="8"/>
      <c r="K221" s="8"/>
    </row>
    <row r="222" spans="1:11" s="36" customFormat="1" x14ac:dyDescent="0.2">
      <c r="A222" s="8"/>
      <c r="B222" s="8"/>
      <c r="C222" s="8"/>
      <c r="D222" s="8"/>
      <c r="E222" s="8"/>
      <c r="F222" s="8"/>
      <c r="G222" s="8"/>
      <c r="H222" s="8"/>
      <c r="I222" s="8"/>
      <c r="J222" s="8"/>
      <c r="K222" s="8"/>
    </row>
    <row r="223" spans="1:11" s="36" customFormat="1" ht="18" customHeight="1" x14ac:dyDescent="0.2">
      <c r="A223" s="8"/>
      <c r="B223" s="8"/>
      <c r="C223" s="8"/>
      <c r="D223" s="8"/>
      <c r="E223" s="8"/>
      <c r="F223" s="8"/>
      <c r="G223" s="8"/>
      <c r="H223" s="8"/>
      <c r="I223" s="8"/>
      <c r="J223" s="8"/>
      <c r="K223" s="8"/>
    </row>
    <row r="224" spans="1:11" s="35" customFormat="1" ht="18" customHeight="1" x14ac:dyDescent="0.2">
      <c r="A224" s="8"/>
      <c r="B224" s="8"/>
      <c r="C224" s="8"/>
      <c r="D224" s="8"/>
      <c r="E224" s="8"/>
      <c r="F224" s="8"/>
      <c r="G224" s="8"/>
      <c r="H224" s="8"/>
      <c r="I224" s="8"/>
      <c r="J224" s="8"/>
      <c r="K224" s="8"/>
    </row>
    <row r="225" spans="1:11" s="36" customFormat="1" ht="17.25" customHeight="1" x14ac:dyDescent="0.2">
      <c r="A225" s="8"/>
      <c r="B225" s="8"/>
      <c r="C225" s="8"/>
      <c r="D225" s="8"/>
      <c r="E225" s="8"/>
      <c r="F225" s="8"/>
      <c r="G225" s="8"/>
      <c r="H225" s="8"/>
      <c r="I225" s="8"/>
      <c r="J225" s="8"/>
      <c r="K225" s="8"/>
    </row>
    <row r="226" spans="1:11" s="36" customFormat="1" ht="18" customHeight="1" x14ac:dyDescent="0.2">
      <c r="A226" s="8"/>
      <c r="B226" s="8"/>
      <c r="C226" s="8"/>
      <c r="D226" s="8"/>
      <c r="E226" s="8"/>
      <c r="F226" s="8"/>
      <c r="G226" s="8"/>
      <c r="H226" s="8"/>
      <c r="I226" s="8"/>
      <c r="J226" s="8"/>
      <c r="K226" s="8"/>
    </row>
    <row r="227" spans="1:11" s="36" customFormat="1" x14ac:dyDescent="0.2">
      <c r="A227" s="8"/>
      <c r="B227" s="8"/>
      <c r="C227" s="8"/>
      <c r="D227" s="8"/>
      <c r="E227" s="8"/>
      <c r="F227" s="8"/>
      <c r="G227" s="8"/>
      <c r="H227" s="8"/>
      <c r="I227" s="8"/>
      <c r="J227" s="8"/>
      <c r="K227" s="8"/>
    </row>
    <row r="228" spans="1:11" s="36" customFormat="1" x14ac:dyDescent="0.2">
      <c r="A228" s="8"/>
      <c r="B228" s="8"/>
      <c r="C228" s="8"/>
      <c r="D228" s="8"/>
      <c r="E228" s="8"/>
      <c r="F228" s="8"/>
      <c r="G228" s="8"/>
      <c r="H228" s="8"/>
      <c r="I228" s="8"/>
      <c r="J228" s="8"/>
      <c r="K228" s="8"/>
    </row>
    <row r="229" spans="1:11" ht="14.1" customHeight="1" x14ac:dyDescent="0.2"/>
    <row r="230" spans="1:11" ht="14.1" customHeight="1" x14ac:dyDescent="0.2"/>
    <row r="231" spans="1:11" ht="14.1" customHeight="1" x14ac:dyDescent="0.2"/>
    <row r="232" spans="1:11" ht="14.1" customHeight="1" x14ac:dyDescent="0.2"/>
    <row r="233" spans="1:11" ht="14.1" customHeight="1" x14ac:dyDescent="0.2"/>
    <row r="234" spans="1:11" ht="14.1" customHeight="1" x14ac:dyDescent="0.2"/>
    <row r="235" spans="1:11" ht="14.1" customHeight="1" x14ac:dyDescent="0.2"/>
    <row r="239" spans="1:11" ht="14.1" customHeight="1" x14ac:dyDescent="0.2"/>
    <row r="240" spans="1:11"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7.25" customHeight="1" x14ac:dyDescent="0.2"/>
    <row r="257" spans="1:11" ht="17.25" customHeight="1" x14ac:dyDescent="0.2"/>
    <row r="258" spans="1:11" ht="17.25" customHeight="1" x14ac:dyDescent="0.2"/>
    <row r="261" spans="1:11" s="36" customFormat="1" x14ac:dyDescent="0.2">
      <c r="A261" s="8"/>
      <c r="B261" s="8"/>
      <c r="C261" s="8"/>
      <c r="D261" s="8"/>
      <c r="E261" s="8"/>
      <c r="F261" s="8"/>
      <c r="G261" s="8"/>
      <c r="H261" s="8"/>
      <c r="I261" s="8"/>
      <c r="J261" s="8"/>
      <c r="K261" s="8"/>
    </row>
    <row r="262" spans="1:11" s="36" customFormat="1" x14ac:dyDescent="0.2">
      <c r="A262" s="8"/>
      <c r="B262" s="8"/>
      <c r="C262" s="8"/>
      <c r="D262" s="8"/>
      <c r="E262" s="8"/>
      <c r="F262" s="8"/>
      <c r="G262" s="8"/>
      <c r="H262" s="8"/>
      <c r="I262" s="8"/>
      <c r="J262" s="8"/>
      <c r="K262" s="8"/>
    </row>
    <row r="263" spans="1:11" s="36" customFormat="1" ht="18" customHeight="1" x14ac:dyDescent="0.2">
      <c r="A263" s="8"/>
      <c r="B263" s="8"/>
      <c r="C263" s="8"/>
      <c r="D263" s="8"/>
      <c r="E263" s="8"/>
      <c r="F263" s="8"/>
      <c r="G263" s="8"/>
      <c r="H263" s="8"/>
      <c r="I263" s="8"/>
      <c r="J263" s="8"/>
      <c r="K263" s="8"/>
    </row>
    <row r="264" spans="1:11" s="35" customFormat="1" ht="18" customHeight="1" x14ac:dyDescent="0.2">
      <c r="A264" s="8"/>
      <c r="B264" s="8"/>
      <c r="C264" s="8"/>
      <c r="D264" s="8"/>
      <c r="E264" s="8"/>
      <c r="F264" s="8"/>
      <c r="G264" s="8"/>
      <c r="H264" s="8"/>
      <c r="I264" s="8"/>
      <c r="J264" s="8"/>
      <c r="K264" s="8"/>
    </row>
    <row r="265" spans="1:11" s="36" customFormat="1" ht="17.25" customHeight="1" x14ac:dyDescent="0.2">
      <c r="A265" s="8"/>
      <c r="B265" s="8"/>
      <c r="C265" s="8"/>
      <c r="D265" s="8"/>
      <c r="E265" s="8"/>
      <c r="F265" s="8"/>
      <c r="G265" s="8"/>
      <c r="H265" s="8"/>
      <c r="I265" s="8"/>
      <c r="J265" s="8"/>
      <c r="K265" s="8"/>
    </row>
    <row r="266" spans="1:11" s="36" customFormat="1" ht="18" customHeight="1" x14ac:dyDescent="0.2">
      <c r="A266" s="8"/>
      <c r="B266" s="8"/>
      <c r="C266" s="8"/>
      <c r="D266" s="8"/>
      <c r="E266" s="8"/>
      <c r="F266" s="8"/>
      <c r="G266" s="8"/>
      <c r="H266" s="8"/>
      <c r="I266" s="8"/>
      <c r="J266" s="8"/>
      <c r="K266" s="8"/>
    </row>
    <row r="267" spans="1:11" s="36" customFormat="1" x14ac:dyDescent="0.2">
      <c r="A267" s="8"/>
      <c r="B267" s="8"/>
      <c r="C267" s="8"/>
      <c r="D267" s="8"/>
      <c r="E267" s="8"/>
      <c r="F267" s="8"/>
      <c r="G267" s="8"/>
      <c r="H267" s="8"/>
      <c r="I267" s="8"/>
      <c r="J267" s="8"/>
      <c r="K267" s="8"/>
    </row>
    <row r="268" spans="1:11" s="36" customFormat="1" x14ac:dyDescent="0.2">
      <c r="A268" s="8"/>
      <c r="B268" s="8"/>
      <c r="C268" s="8"/>
      <c r="D268" s="8"/>
      <c r="E268" s="8"/>
      <c r="F268" s="8"/>
      <c r="G268" s="8"/>
      <c r="H268" s="8"/>
      <c r="I268" s="8"/>
      <c r="J268" s="8"/>
      <c r="K268" s="8"/>
    </row>
    <row r="269" spans="1:11" ht="14.1" customHeight="1" x14ac:dyDescent="0.2"/>
    <row r="270" spans="1:11" ht="14.1" customHeight="1" x14ac:dyDescent="0.2"/>
    <row r="271" spans="1:11" ht="14.1" customHeight="1" x14ac:dyDescent="0.2"/>
    <row r="272" spans="1:11"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7.25" customHeight="1" x14ac:dyDescent="0.2"/>
    <row r="296" ht="17.25" customHeight="1" x14ac:dyDescent="0.2"/>
    <row r="297" ht="17.25" customHeight="1" x14ac:dyDescent="0.2"/>
    <row r="299" ht="13.5" customHeight="1" x14ac:dyDescent="0.2"/>
  </sheetData>
  <sheetProtection sheet="1" objects="1" scenarios="1"/>
  <mergeCells count="9">
    <mergeCell ref="A52:A56"/>
    <mergeCell ref="G2:H2"/>
    <mergeCell ref="G3:H3"/>
    <mergeCell ref="A1:A4"/>
    <mergeCell ref="C2:E2"/>
    <mergeCell ref="C3:E3"/>
    <mergeCell ref="A5:A6"/>
    <mergeCell ref="C4:D4"/>
    <mergeCell ref="B52:B56"/>
  </mergeCells>
  <conditionalFormatting sqref="B10:B14 B38:B39 B16:B17 B28 B24:B26 B42:B45 B30:B31">
    <cfRule type="expression" dxfId="11" priority="11">
      <formula>OR(_xlfn.IFNA(INDEX(CourseTable,MATCH($A10,CourseList,0),MATCH($B10,CourseTableCols,0)),0))</formula>
    </cfRule>
    <cfRule type="expression" dxfId="10" priority="12">
      <formula>NOT(OR(B10="",_xlfn.IFNA(INDEX(CourseTable,MATCH(A10,CourseList,0),MATCH(B10,CourseTableCols,0)),0)))</formula>
    </cfRule>
  </conditionalFormatting>
  <conditionalFormatting sqref="B15">
    <cfRule type="expression" dxfId="9" priority="9">
      <formula>OR(_xlfn.IFNA(INDEX(CourseTable,MATCH($A15,CourseList,0),MATCH($B15,CourseTableCols,0)),0))</formula>
    </cfRule>
    <cfRule type="expression" dxfId="8" priority="10">
      <formula>NOT(OR(B15="",_xlfn.IFNA(INDEX(CourseTable,MATCH(A15,CourseList,0),MATCH(B15,CourseTableCols,0)),0)))</formula>
    </cfRule>
  </conditionalFormatting>
  <conditionalFormatting sqref="B27">
    <cfRule type="expression" dxfId="7" priority="7">
      <formula>OR(_xlfn.IFNA(INDEX(CourseTable,MATCH($A27,CourseList,0),MATCH($B27,CourseTableCols,0)),0))</formula>
    </cfRule>
    <cfRule type="expression" dxfId="6" priority="8">
      <formula>NOT(OR(B27="",_xlfn.IFNA(INDEX(CourseTable,MATCH(A27,CourseList,0),MATCH(B27,CourseTableCols,0)),0)))</formula>
    </cfRule>
  </conditionalFormatting>
  <conditionalFormatting sqref="B40">
    <cfRule type="expression" dxfId="5" priority="5">
      <formula>OR(_xlfn.IFNA(INDEX(CourseTable,MATCH($A40,CourseList,0),MATCH($B40,CourseTableCols,0)),0))</formula>
    </cfRule>
    <cfRule type="expression" dxfId="4" priority="6">
      <formula>NOT(OR(B40="",_xlfn.IFNA(INDEX(CourseTable,MATCH(A40,CourseList,0),MATCH(B40,CourseTableCols,0)),0)))</formula>
    </cfRule>
  </conditionalFormatting>
  <conditionalFormatting sqref="B29">
    <cfRule type="expression" dxfId="3" priority="3">
      <formula>OR(_xlfn.IFNA(INDEX(CourseTable,MATCH($A29,CourseList,0),MATCH($B29,CourseTableCols,0)),0))</formula>
    </cfRule>
    <cfRule type="expression" dxfId="2" priority="4">
      <formula>NOT(OR(B29="",_xlfn.IFNA(INDEX(CourseTable,MATCH(A29,CourseList,0),MATCH(B29,CourseTableCols,0)),0)))</formula>
    </cfRule>
  </conditionalFormatting>
  <conditionalFormatting sqref="B41">
    <cfRule type="expression" dxfId="1" priority="1">
      <formula>OR(_xlfn.IFNA(INDEX(CourseTable,MATCH($A41,CourseList,0),MATCH($B41,CourseTableCols,0)),0))</formula>
    </cfRule>
    <cfRule type="expression" dxfId="0" priority="2">
      <formula>NOT(OR(B41="",_xlfn.IFNA(INDEX(CourseTable,MATCH(A41,CourseList,0),MATCH(B41,CourseTableCols,0)),0)))</formula>
    </cfRule>
  </conditionalFormatting>
  <dataValidations count="6">
    <dataValidation type="list" allowBlank="1" showInputMessage="1" showErrorMessage="1" sqref="C5:C6">
      <formula1>"Y,N"</formula1>
    </dataValidation>
    <dataValidation type="list" allowBlank="1" showInputMessage="1" showErrorMessage="1" sqref="H10:H17 H47:H50 H19:H22 H33:H36 H24:H31 H38:H45">
      <formula1>GradeType</formula1>
    </dataValidation>
    <dataValidation type="list" allowBlank="1" showInputMessage="1" showErrorMessage="1" sqref="A10:A18 A46:A48 A38:A44 A24:A35">
      <formula1>CourseList</formula1>
    </dataValidation>
    <dataValidation type="list" allowBlank="1" showInputMessage="1" showErrorMessage="1" sqref="F6">
      <formula1>Term_List</formula1>
    </dataValidation>
    <dataValidation type="list" allowBlank="1" showInputMessage="1" showErrorMessage="1" sqref="J6">
      <formula1>Degree_Dates</formula1>
    </dataValidation>
    <dataValidation type="list" allowBlank="1" showInputMessage="1" showErrorMessage="1" sqref="B10:B50">
      <formula1>CourseCat</formula1>
    </dataValidation>
  </dataValidations>
  <printOptions horizontalCentered="1" verticalCentered="1"/>
  <pageMargins left="0.5" right="0.5" top="0" bottom="0" header="0" footer="0"/>
  <pageSetup scale="60" orientation="landscape" r:id="rId1"/>
  <headerFooter alignWithMargins="0"/>
  <rowBreaks count="5" manualBreakCount="5">
    <brk id="96" max="16383" man="1"/>
    <brk id="139" max="16383" man="1"/>
    <brk id="182" max="16383" man="1"/>
    <brk id="220" max="16383" man="1"/>
    <brk id="26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
  <sheetViews>
    <sheetView tabSelected="1" view="pageLayout" topLeftCell="A2" zoomScaleNormal="85" workbookViewId="0">
      <selection activeCell="L14" sqref="L14"/>
    </sheetView>
  </sheetViews>
  <sheetFormatPr defaultRowHeight="12.75" x14ac:dyDescent="0.2"/>
  <cols>
    <col min="1" max="1" width="20" bestFit="1" customWidth="1"/>
    <col min="2" max="2" width="10.42578125" customWidth="1"/>
    <col min="3" max="3" width="25.85546875" customWidth="1"/>
    <col min="4" max="4" width="13.42578125" customWidth="1"/>
    <col min="5" max="5" width="16.5703125" customWidth="1"/>
    <col min="6" max="6" width="5.140625" bestFit="1" customWidth="1"/>
    <col min="7" max="8" width="5.85546875" bestFit="1" customWidth="1"/>
    <col min="9" max="9" width="2.85546875" customWidth="1"/>
    <col min="10" max="10" width="16.28515625" customWidth="1"/>
    <col min="11" max="11" width="24.42578125" customWidth="1"/>
    <col min="12" max="12" width="7.140625" customWidth="1"/>
    <col min="13" max="13" width="2.42578125" customWidth="1"/>
  </cols>
  <sheetData>
    <row r="1" spans="1:19" ht="45" customHeight="1" thickBot="1" x14ac:dyDescent="0.25">
      <c r="A1" s="162" t="s">
        <v>120</v>
      </c>
      <c r="B1" s="163"/>
      <c r="C1" s="163"/>
      <c r="D1" s="163"/>
      <c r="E1" s="163"/>
      <c r="F1" s="163"/>
      <c r="G1" s="163"/>
      <c r="H1" s="163"/>
      <c r="I1" s="163"/>
      <c r="J1" s="163"/>
      <c r="K1" s="163"/>
      <c r="L1" s="163"/>
      <c r="M1" s="164"/>
    </row>
    <row r="2" spans="1:19" ht="12.75" customHeight="1" x14ac:dyDescent="0.2">
      <c r="A2" s="165" t="s">
        <v>258</v>
      </c>
      <c r="B2" s="166"/>
      <c r="C2" s="166"/>
      <c r="D2" s="166"/>
      <c r="E2" s="166"/>
      <c r="F2" s="166"/>
      <c r="G2" s="166"/>
      <c r="H2" s="167"/>
      <c r="I2" s="45"/>
      <c r="J2" s="43"/>
      <c r="K2" s="43"/>
      <c r="L2" s="43"/>
      <c r="M2" s="46"/>
      <c r="N2" s="8"/>
    </row>
    <row r="3" spans="1:19" ht="12.75" customHeight="1" x14ac:dyDescent="0.2">
      <c r="A3" s="165"/>
      <c r="B3" s="166"/>
      <c r="C3" s="166"/>
      <c r="D3" s="166"/>
      <c r="E3" s="166"/>
      <c r="F3" s="166"/>
      <c r="G3" s="166"/>
      <c r="H3" s="167"/>
      <c r="I3" s="1"/>
      <c r="J3" s="48" t="s">
        <v>213</v>
      </c>
      <c r="K3" s="28"/>
      <c r="L3" s="28"/>
      <c r="M3" s="3"/>
      <c r="N3" s="8"/>
    </row>
    <row r="4" spans="1:19" ht="12.75" customHeight="1" x14ac:dyDescent="0.2">
      <c r="A4" s="165"/>
      <c r="B4" s="166"/>
      <c r="C4" s="166"/>
      <c r="D4" s="166"/>
      <c r="E4" s="166"/>
      <c r="F4" s="166"/>
      <c r="G4" s="166"/>
      <c r="H4" s="167"/>
      <c r="I4" s="1"/>
      <c r="J4" s="44" t="s">
        <v>135</v>
      </c>
      <c r="K4" s="28"/>
      <c r="L4" s="28"/>
      <c r="M4" s="3"/>
      <c r="N4" s="8"/>
    </row>
    <row r="5" spans="1:19" ht="12.75" customHeight="1" x14ac:dyDescent="0.2">
      <c r="A5" s="165"/>
      <c r="B5" s="166"/>
      <c r="C5" s="166"/>
      <c r="D5" s="166"/>
      <c r="E5" s="166"/>
      <c r="F5" s="166"/>
      <c r="G5" s="166"/>
      <c r="H5" s="167"/>
      <c r="I5" s="1"/>
      <c r="J5" s="44" t="s">
        <v>133</v>
      </c>
      <c r="K5" s="28"/>
      <c r="L5" s="28"/>
      <c r="M5" s="3"/>
      <c r="N5" s="8"/>
    </row>
    <row r="6" spans="1:19" ht="12.75" customHeight="1" x14ac:dyDescent="0.2">
      <c r="A6" s="165"/>
      <c r="B6" s="166"/>
      <c r="C6" s="166"/>
      <c r="D6" s="166"/>
      <c r="E6" s="166"/>
      <c r="F6" s="166"/>
      <c r="G6" s="166"/>
      <c r="H6" s="167"/>
      <c r="I6" s="1"/>
      <c r="J6" s="44" t="s">
        <v>134</v>
      </c>
      <c r="K6" s="28"/>
      <c r="L6" s="28"/>
      <c r="M6" s="3"/>
      <c r="N6" s="8"/>
    </row>
    <row r="7" spans="1:19" ht="12.75" customHeight="1" x14ac:dyDescent="0.2">
      <c r="A7" s="165"/>
      <c r="B7" s="166"/>
      <c r="C7" s="166"/>
      <c r="D7" s="166"/>
      <c r="E7" s="166"/>
      <c r="F7" s="166"/>
      <c r="G7" s="166"/>
      <c r="H7" s="167"/>
      <c r="I7" s="1"/>
      <c r="J7" s="28"/>
      <c r="K7" s="28"/>
      <c r="L7" s="28"/>
      <c r="M7" s="3"/>
    </row>
    <row r="8" spans="1:19" ht="12.75" customHeight="1" x14ac:dyDescent="0.2">
      <c r="A8" s="165"/>
      <c r="B8" s="166"/>
      <c r="C8" s="166"/>
      <c r="D8" s="166"/>
      <c r="E8" s="166"/>
      <c r="F8" s="166"/>
      <c r="G8" s="166"/>
      <c r="H8" s="167"/>
      <c r="I8" s="1"/>
      <c r="J8" s="28"/>
      <c r="K8" s="28"/>
      <c r="L8" s="28"/>
      <c r="M8" s="3"/>
    </row>
    <row r="9" spans="1:19" ht="12.75" customHeight="1" x14ac:dyDescent="0.2">
      <c r="A9" s="165"/>
      <c r="B9" s="166"/>
      <c r="C9" s="166"/>
      <c r="D9" s="166"/>
      <c r="E9" s="166"/>
      <c r="F9" s="166"/>
      <c r="G9" s="166"/>
      <c r="H9" s="167"/>
      <c r="I9" s="1"/>
      <c r="J9" s="49"/>
      <c r="K9" s="49"/>
      <c r="L9" s="49"/>
      <c r="M9" s="3"/>
    </row>
    <row r="10" spans="1:19" ht="12.75" customHeight="1" x14ac:dyDescent="0.2">
      <c r="A10" s="165"/>
      <c r="B10" s="166"/>
      <c r="C10" s="166"/>
      <c r="D10" s="166"/>
      <c r="E10" s="166"/>
      <c r="F10" s="166"/>
      <c r="G10" s="166"/>
      <c r="H10" s="167"/>
      <c r="I10" s="1"/>
      <c r="J10" s="175" t="s">
        <v>208</v>
      </c>
      <c r="K10" s="176"/>
      <c r="L10" s="177"/>
      <c r="M10" s="3"/>
    </row>
    <row r="11" spans="1:19" ht="12.75" customHeight="1" x14ac:dyDescent="0.2">
      <c r="A11" s="165"/>
      <c r="B11" s="166"/>
      <c r="C11" s="166"/>
      <c r="D11" s="166"/>
      <c r="E11" s="166"/>
      <c r="F11" s="166"/>
      <c r="G11" s="166"/>
      <c r="H11" s="167"/>
      <c r="I11" s="1"/>
      <c r="J11" s="178"/>
      <c r="K11" s="179"/>
      <c r="L11" s="180"/>
      <c r="M11" s="41"/>
      <c r="N11" s="30"/>
      <c r="O11" s="30"/>
      <c r="P11" s="30"/>
      <c r="Q11" s="30"/>
      <c r="R11" s="30"/>
      <c r="S11" s="30"/>
    </row>
    <row r="12" spans="1:19" ht="14.25" customHeight="1" x14ac:dyDescent="0.2">
      <c r="A12" s="165"/>
      <c r="B12" s="166"/>
      <c r="C12" s="166"/>
      <c r="D12" s="166"/>
      <c r="E12" s="166"/>
      <c r="F12" s="166"/>
      <c r="G12" s="166"/>
      <c r="H12" s="167"/>
      <c r="I12" s="1"/>
      <c r="J12" s="171" t="s">
        <v>212</v>
      </c>
      <c r="K12" s="172"/>
      <c r="L12" s="128"/>
      <c r="M12" s="41"/>
      <c r="N12" s="30"/>
      <c r="O12" s="30"/>
      <c r="P12" s="30"/>
      <c r="Q12" s="30"/>
      <c r="R12" s="30"/>
      <c r="S12" s="30"/>
    </row>
    <row r="13" spans="1:19" ht="12.75" customHeight="1" x14ac:dyDescent="0.2">
      <c r="A13" s="165"/>
      <c r="B13" s="166"/>
      <c r="C13" s="166"/>
      <c r="D13" s="166"/>
      <c r="E13" s="166"/>
      <c r="F13" s="166"/>
      <c r="G13" s="166"/>
      <c r="H13" s="167"/>
      <c r="I13" s="1"/>
      <c r="J13" s="173"/>
      <c r="K13" s="174"/>
      <c r="L13" s="129"/>
      <c r="M13" s="41"/>
      <c r="N13" s="30"/>
      <c r="O13" s="30"/>
      <c r="P13" s="30"/>
      <c r="Q13" s="30"/>
      <c r="R13" s="30"/>
      <c r="S13" s="30"/>
    </row>
    <row r="14" spans="1:19" ht="12.75" customHeight="1" x14ac:dyDescent="0.2">
      <c r="A14" s="165"/>
      <c r="B14" s="166"/>
      <c r="C14" s="166"/>
      <c r="D14" s="166"/>
      <c r="E14" s="166"/>
      <c r="F14" s="166"/>
      <c r="G14" s="166"/>
      <c r="H14" s="167"/>
      <c r="I14" s="1"/>
      <c r="J14" s="158" t="s">
        <v>23</v>
      </c>
      <c r="K14" s="159"/>
      <c r="L14" s="128"/>
      <c r="M14" s="41"/>
      <c r="N14" s="30"/>
      <c r="O14" s="30"/>
      <c r="P14" s="30"/>
      <c r="Q14" s="30"/>
      <c r="R14" s="30"/>
      <c r="S14" s="30"/>
    </row>
    <row r="15" spans="1:19" ht="12.75" customHeight="1" x14ac:dyDescent="0.2">
      <c r="A15" s="165"/>
      <c r="B15" s="166"/>
      <c r="C15" s="166"/>
      <c r="D15" s="166"/>
      <c r="E15" s="166"/>
      <c r="F15" s="166"/>
      <c r="G15" s="166"/>
      <c r="H15" s="167"/>
      <c r="I15" s="1"/>
      <c r="J15" s="160"/>
      <c r="K15" s="161"/>
      <c r="L15" s="129"/>
      <c r="M15" s="41"/>
      <c r="N15" s="30"/>
      <c r="O15" s="30"/>
      <c r="P15" s="30"/>
      <c r="Q15" s="30"/>
      <c r="R15" s="30"/>
      <c r="S15" s="30"/>
    </row>
    <row r="16" spans="1:19" ht="12.75" customHeight="1" x14ac:dyDescent="0.2">
      <c r="A16" s="165"/>
      <c r="B16" s="166"/>
      <c r="C16" s="166"/>
      <c r="D16" s="166"/>
      <c r="E16" s="166"/>
      <c r="F16" s="166"/>
      <c r="G16" s="166"/>
      <c r="H16" s="167"/>
      <c r="I16" s="1"/>
      <c r="J16" s="158" t="s">
        <v>210</v>
      </c>
      <c r="K16" s="159"/>
      <c r="L16" s="128"/>
      <c r="M16" s="41"/>
      <c r="N16" s="30"/>
      <c r="O16" s="30"/>
      <c r="P16" s="30"/>
      <c r="Q16" s="30"/>
      <c r="R16" s="30"/>
      <c r="S16" s="30"/>
    </row>
    <row r="17" spans="1:19" ht="12.75" customHeight="1" x14ac:dyDescent="0.2">
      <c r="A17" s="165"/>
      <c r="B17" s="166"/>
      <c r="C17" s="166"/>
      <c r="D17" s="166"/>
      <c r="E17" s="166"/>
      <c r="F17" s="166"/>
      <c r="G17" s="166"/>
      <c r="H17" s="167"/>
      <c r="I17" s="1"/>
      <c r="J17" s="160"/>
      <c r="K17" s="161"/>
      <c r="L17" s="129"/>
      <c r="M17" s="41"/>
      <c r="N17" s="30"/>
      <c r="O17" s="30"/>
      <c r="P17" s="30"/>
      <c r="Q17" s="30"/>
      <c r="R17" s="30"/>
      <c r="S17" s="30"/>
    </row>
    <row r="18" spans="1:19" ht="12.75" customHeight="1" x14ac:dyDescent="0.2">
      <c r="A18" s="165"/>
      <c r="B18" s="166"/>
      <c r="C18" s="166"/>
      <c r="D18" s="166"/>
      <c r="E18" s="166"/>
      <c r="F18" s="166"/>
      <c r="G18" s="166"/>
      <c r="H18" s="167"/>
      <c r="I18" s="1"/>
      <c r="J18" s="158" t="s">
        <v>211</v>
      </c>
      <c r="K18" s="159"/>
      <c r="L18" s="128"/>
      <c r="M18" s="41"/>
      <c r="N18" s="30"/>
      <c r="O18" s="30"/>
      <c r="P18" s="30"/>
      <c r="Q18" s="30"/>
      <c r="R18" s="30"/>
      <c r="S18" s="30"/>
    </row>
    <row r="19" spans="1:19" ht="12.75" customHeight="1" x14ac:dyDescent="0.2">
      <c r="A19" s="165"/>
      <c r="B19" s="166"/>
      <c r="C19" s="166"/>
      <c r="D19" s="166"/>
      <c r="E19" s="166"/>
      <c r="F19" s="166"/>
      <c r="G19" s="166"/>
      <c r="H19" s="167"/>
      <c r="I19" s="1"/>
      <c r="J19" s="160"/>
      <c r="K19" s="161"/>
      <c r="L19" s="129"/>
      <c r="M19" s="41"/>
      <c r="N19" s="30"/>
      <c r="O19" s="30"/>
      <c r="P19" s="30"/>
      <c r="Q19" s="30"/>
      <c r="R19" s="30"/>
      <c r="S19" s="30"/>
    </row>
    <row r="20" spans="1:19" ht="12.75" customHeight="1" x14ac:dyDescent="0.2">
      <c r="A20" s="165"/>
      <c r="B20" s="166"/>
      <c r="C20" s="166"/>
      <c r="D20" s="166"/>
      <c r="E20" s="166"/>
      <c r="F20" s="166"/>
      <c r="G20" s="166"/>
      <c r="H20" s="167"/>
      <c r="I20" s="1"/>
      <c r="J20" s="158" t="s">
        <v>209</v>
      </c>
      <c r="K20" s="159"/>
      <c r="L20" s="128"/>
      <c r="M20" s="41"/>
      <c r="N20" s="30"/>
      <c r="O20" s="30"/>
      <c r="P20" s="30"/>
      <c r="Q20" s="30"/>
      <c r="R20" s="30"/>
      <c r="S20" s="30"/>
    </row>
    <row r="21" spans="1:19" ht="12.75" customHeight="1" x14ac:dyDescent="0.2">
      <c r="A21" s="165"/>
      <c r="B21" s="166"/>
      <c r="C21" s="166"/>
      <c r="D21" s="166"/>
      <c r="E21" s="166"/>
      <c r="F21" s="166"/>
      <c r="G21" s="166"/>
      <c r="H21" s="167"/>
      <c r="I21" s="1"/>
      <c r="J21" s="160"/>
      <c r="K21" s="161"/>
      <c r="L21" s="129"/>
      <c r="M21" s="41"/>
      <c r="N21" s="30"/>
      <c r="O21" s="30"/>
      <c r="P21" s="30"/>
      <c r="Q21" s="30"/>
      <c r="R21" s="30"/>
      <c r="S21" s="30"/>
    </row>
    <row r="22" spans="1:19" ht="12.75" customHeight="1" x14ac:dyDescent="0.2">
      <c r="A22" s="165"/>
      <c r="B22" s="166"/>
      <c r="C22" s="166"/>
      <c r="D22" s="166"/>
      <c r="E22" s="166"/>
      <c r="F22" s="166"/>
      <c r="G22" s="166"/>
      <c r="H22" s="167"/>
      <c r="I22" s="1"/>
      <c r="J22" s="158" t="s">
        <v>22</v>
      </c>
      <c r="K22" s="159"/>
      <c r="L22" s="128"/>
      <c r="M22" s="41"/>
      <c r="N22" s="30"/>
      <c r="O22" s="30"/>
      <c r="P22" s="30"/>
      <c r="Q22" s="30"/>
      <c r="R22" s="30"/>
      <c r="S22" s="30"/>
    </row>
    <row r="23" spans="1:19" ht="12.75" customHeight="1" x14ac:dyDescent="0.2">
      <c r="A23" s="165"/>
      <c r="B23" s="166"/>
      <c r="C23" s="166"/>
      <c r="D23" s="166"/>
      <c r="E23" s="166"/>
      <c r="F23" s="166"/>
      <c r="G23" s="166"/>
      <c r="H23" s="167"/>
      <c r="I23" s="1"/>
      <c r="J23" s="160"/>
      <c r="K23" s="161"/>
      <c r="L23" s="129"/>
      <c r="M23" s="41"/>
      <c r="N23" s="30"/>
      <c r="O23" s="30"/>
      <c r="P23" s="30"/>
      <c r="Q23" s="30"/>
      <c r="R23" s="30"/>
      <c r="S23" s="30"/>
    </row>
    <row r="24" spans="1:19" ht="12.75" customHeight="1" x14ac:dyDescent="0.2">
      <c r="A24" s="165"/>
      <c r="B24" s="166"/>
      <c r="C24" s="166"/>
      <c r="D24" s="166"/>
      <c r="E24" s="166"/>
      <c r="F24" s="166"/>
      <c r="G24" s="166"/>
      <c r="H24" s="167"/>
      <c r="I24" s="1"/>
      <c r="M24" s="41"/>
      <c r="N24" s="30"/>
      <c r="O24" s="30"/>
      <c r="P24" s="30"/>
      <c r="Q24" s="30"/>
      <c r="R24" s="30"/>
      <c r="S24" s="30"/>
    </row>
    <row r="25" spans="1:19" ht="12.75" customHeight="1" x14ac:dyDescent="0.2">
      <c r="A25" s="165"/>
      <c r="B25" s="166"/>
      <c r="C25" s="166"/>
      <c r="D25" s="166"/>
      <c r="E25" s="166"/>
      <c r="F25" s="166"/>
      <c r="G25" s="166"/>
      <c r="H25" s="167"/>
      <c r="I25" s="1"/>
      <c r="J25" s="28"/>
      <c r="K25" s="28"/>
      <c r="L25" s="28"/>
      <c r="M25" s="41"/>
      <c r="N25" s="30"/>
      <c r="O25" s="30"/>
      <c r="P25" s="30"/>
      <c r="Q25" s="30"/>
      <c r="R25" s="30"/>
      <c r="S25" s="30"/>
    </row>
    <row r="26" spans="1:19" ht="12.75" customHeight="1" x14ac:dyDescent="0.2">
      <c r="A26" s="165"/>
      <c r="B26" s="166"/>
      <c r="C26" s="166"/>
      <c r="D26" s="166"/>
      <c r="E26" s="166"/>
      <c r="F26" s="166"/>
      <c r="G26" s="166"/>
      <c r="H26" s="167"/>
      <c r="I26" s="1"/>
      <c r="J26" s="28"/>
      <c r="K26" s="28"/>
      <c r="L26" s="28"/>
      <c r="M26" s="41"/>
      <c r="N26" s="30"/>
      <c r="O26" s="30"/>
      <c r="P26" s="30"/>
      <c r="Q26" s="30"/>
      <c r="R26" s="30"/>
      <c r="S26" s="30"/>
    </row>
    <row r="27" spans="1:19" ht="12.75" customHeight="1" x14ac:dyDescent="0.2">
      <c r="A27" s="165"/>
      <c r="B27" s="166"/>
      <c r="C27" s="166"/>
      <c r="D27" s="166"/>
      <c r="E27" s="166"/>
      <c r="F27" s="166"/>
      <c r="G27" s="166"/>
      <c r="H27" s="167"/>
      <c r="I27" s="1"/>
      <c r="J27" s="28"/>
      <c r="K27" s="28"/>
      <c r="L27" s="28"/>
      <c r="M27" s="41"/>
      <c r="N27" s="30"/>
      <c r="O27" s="30"/>
      <c r="P27" s="30"/>
      <c r="Q27" s="30"/>
      <c r="R27" s="30"/>
      <c r="S27" s="30"/>
    </row>
    <row r="28" spans="1:19" ht="12.75" customHeight="1" x14ac:dyDescent="0.2">
      <c r="A28" s="165"/>
      <c r="B28" s="166"/>
      <c r="C28" s="166"/>
      <c r="D28" s="166"/>
      <c r="E28" s="166"/>
      <c r="F28" s="166"/>
      <c r="G28" s="166"/>
      <c r="H28" s="167"/>
      <c r="I28" s="1"/>
      <c r="J28" s="28"/>
      <c r="K28" s="28"/>
      <c r="L28" s="28"/>
      <c r="M28" s="41"/>
      <c r="N28" s="30"/>
      <c r="O28" s="30"/>
      <c r="P28" s="30"/>
      <c r="Q28" s="30"/>
      <c r="R28" s="30"/>
      <c r="S28" s="30"/>
    </row>
    <row r="29" spans="1:19" ht="12.75" customHeight="1" x14ac:dyDescent="0.2">
      <c r="A29" s="165"/>
      <c r="B29" s="166"/>
      <c r="C29" s="166"/>
      <c r="D29" s="166"/>
      <c r="E29" s="166"/>
      <c r="F29" s="166"/>
      <c r="G29" s="166"/>
      <c r="H29" s="167"/>
      <c r="I29" s="1"/>
      <c r="J29" s="28"/>
      <c r="K29" s="28"/>
      <c r="L29" s="28"/>
      <c r="M29" s="41"/>
      <c r="N29" s="30"/>
      <c r="O29" s="30"/>
      <c r="P29" s="30"/>
      <c r="Q29" s="30"/>
      <c r="R29" s="30"/>
      <c r="S29" s="30"/>
    </row>
    <row r="30" spans="1:19" ht="12.75" customHeight="1" x14ac:dyDescent="0.2">
      <c r="A30" s="165"/>
      <c r="B30" s="166"/>
      <c r="C30" s="166"/>
      <c r="D30" s="166"/>
      <c r="E30" s="166"/>
      <c r="F30" s="166"/>
      <c r="G30" s="166"/>
      <c r="H30" s="167"/>
      <c r="I30" s="1"/>
      <c r="J30" s="28"/>
      <c r="K30" s="28"/>
      <c r="L30" s="28"/>
      <c r="M30" s="41"/>
      <c r="N30" s="30"/>
      <c r="O30" s="30"/>
      <c r="P30" s="30"/>
      <c r="Q30" s="30"/>
      <c r="R30" s="30"/>
      <c r="S30" s="30"/>
    </row>
    <row r="31" spans="1:19" ht="12.75" customHeight="1" x14ac:dyDescent="0.2">
      <c r="A31" s="165"/>
      <c r="B31" s="166"/>
      <c r="C31" s="166"/>
      <c r="D31" s="166"/>
      <c r="E31" s="166"/>
      <c r="F31" s="166"/>
      <c r="G31" s="166"/>
      <c r="H31" s="167"/>
      <c r="I31" s="1"/>
      <c r="J31" s="28"/>
      <c r="K31" s="28"/>
      <c r="L31" s="28"/>
      <c r="M31" s="41"/>
      <c r="N31" s="30"/>
      <c r="O31" s="30"/>
      <c r="P31" s="30"/>
      <c r="Q31" s="30"/>
      <c r="R31" s="30"/>
      <c r="S31" s="30"/>
    </row>
    <row r="32" spans="1:19" ht="12.75" customHeight="1" x14ac:dyDescent="0.2">
      <c r="A32" s="165"/>
      <c r="B32" s="166"/>
      <c r="C32" s="166"/>
      <c r="D32" s="166"/>
      <c r="E32" s="166"/>
      <c r="F32" s="166"/>
      <c r="G32" s="166"/>
      <c r="H32" s="167"/>
      <c r="I32" s="1"/>
      <c r="J32" s="28"/>
      <c r="K32" s="28"/>
      <c r="L32" s="28"/>
      <c r="M32" s="41"/>
      <c r="N32" s="30"/>
      <c r="O32" s="30"/>
      <c r="P32" s="30"/>
      <c r="Q32" s="30"/>
      <c r="R32" s="30"/>
      <c r="S32" s="30"/>
    </row>
    <row r="33" spans="1:19" ht="12.75" customHeight="1" x14ac:dyDescent="0.2">
      <c r="A33" s="165"/>
      <c r="B33" s="166"/>
      <c r="C33" s="166"/>
      <c r="D33" s="166"/>
      <c r="E33" s="166"/>
      <c r="F33" s="166"/>
      <c r="G33" s="166"/>
      <c r="H33" s="167"/>
      <c r="I33" s="1"/>
      <c r="J33" s="28"/>
      <c r="K33" s="28"/>
      <c r="L33" s="28"/>
      <c r="M33" s="41"/>
      <c r="N33" s="30"/>
      <c r="O33" s="30"/>
      <c r="P33" s="30"/>
      <c r="Q33" s="30"/>
      <c r="R33" s="30"/>
      <c r="S33" s="30"/>
    </row>
    <row r="34" spans="1:19" ht="12.75" customHeight="1" x14ac:dyDescent="0.2">
      <c r="A34" s="165"/>
      <c r="B34" s="166"/>
      <c r="C34" s="166"/>
      <c r="D34" s="166"/>
      <c r="E34" s="166"/>
      <c r="F34" s="166"/>
      <c r="G34" s="166"/>
      <c r="H34" s="167"/>
      <c r="I34" s="1"/>
      <c r="J34" s="28"/>
      <c r="K34" s="28"/>
      <c r="L34" s="28"/>
      <c r="M34" s="3"/>
    </row>
    <row r="35" spans="1:19" ht="12.75" customHeight="1" x14ac:dyDescent="0.2">
      <c r="A35" s="165"/>
      <c r="B35" s="166"/>
      <c r="C35" s="166"/>
      <c r="D35" s="166"/>
      <c r="E35" s="166"/>
      <c r="F35" s="166"/>
      <c r="G35" s="166"/>
      <c r="H35" s="167"/>
      <c r="I35" s="1"/>
      <c r="J35" s="28"/>
      <c r="K35" s="28"/>
      <c r="L35" s="28"/>
      <c r="M35" s="3"/>
    </row>
    <row r="36" spans="1:19" ht="12.75" customHeight="1" x14ac:dyDescent="0.2">
      <c r="A36" s="165"/>
      <c r="B36" s="166"/>
      <c r="C36" s="166"/>
      <c r="D36" s="166"/>
      <c r="E36" s="166"/>
      <c r="F36" s="166"/>
      <c r="G36" s="166"/>
      <c r="H36" s="167"/>
      <c r="I36" s="1"/>
      <c r="J36" s="28"/>
      <c r="K36" s="28"/>
      <c r="L36" s="28"/>
      <c r="M36" s="3"/>
    </row>
    <row r="37" spans="1:19" ht="12.75" customHeight="1" x14ac:dyDescent="0.2">
      <c r="A37" s="165"/>
      <c r="B37" s="166"/>
      <c r="C37" s="166"/>
      <c r="D37" s="166"/>
      <c r="E37" s="166"/>
      <c r="F37" s="166"/>
      <c r="G37" s="166"/>
      <c r="H37" s="167"/>
      <c r="I37" s="1"/>
      <c r="J37" s="28"/>
      <c r="K37" s="28"/>
      <c r="L37" s="28"/>
      <c r="M37" s="3"/>
    </row>
    <row r="38" spans="1:19" ht="12.75" customHeight="1" x14ac:dyDescent="0.2">
      <c r="A38" s="165"/>
      <c r="B38" s="166"/>
      <c r="C38" s="166"/>
      <c r="D38" s="166"/>
      <c r="E38" s="166"/>
      <c r="F38" s="166"/>
      <c r="G38" s="166"/>
      <c r="H38" s="167"/>
      <c r="I38" s="1"/>
      <c r="J38" s="28"/>
      <c r="K38" s="28"/>
      <c r="L38" s="28"/>
      <c r="M38" s="3"/>
    </row>
    <row r="39" spans="1:19" ht="12.75" customHeight="1" x14ac:dyDescent="0.2">
      <c r="A39" s="165"/>
      <c r="B39" s="166"/>
      <c r="C39" s="166"/>
      <c r="D39" s="166"/>
      <c r="E39" s="166"/>
      <c r="F39" s="166"/>
      <c r="G39" s="166"/>
      <c r="H39" s="167"/>
      <c r="I39" s="1"/>
      <c r="J39" s="28"/>
      <c r="K39" s="28"/>
      <c r="L39" s="28"/>
      <c r="M39" s="3"/>
    </row>
    <row r="40" spans="1:19" ht="12.75" customHeight="1" x14ac:dyDescent="0.2">
      <c r="A40" s="165"/>
      <c r="B40" s="166"/>
      <c r="C40" s="166"/>
      <c r="D40" s="166"/>
      <c r="E40" s="166"/>
      <c r="F40" s="166"/>
      <c r="G40" s="166"/>
      <c r="H40" s="167"/>
      <c r="I40" s="1"/>
      <c r="J40" s="28"/>
      <c r="K40" s="28"/>
      <c r="L40" s="28"/>
      <c r="M40" s="3"/>
    </row>
    <row r="41" spans="1:19" ht="12.75" customHeight="1" x14ac:dyDescent="0.2">
      <c r="A41" s="165"/>
      <c r="B41" s="166"/>
      <c r="C41" s="166"/>
      <c r="D41" s="166"/>
      <c r="E41" s="166"/>
      <c r="F41" s="166"/>
      <c r="G41" s="166"/>
      <c r="H41" s="167"/>
      <c r="I41" s="1"/>
      <c r="J41" s="28"/>
      <c r="K41" s="28"/>
      <c r="L41" s="28"/>
      <c r="M41" s="3"/>
    </row>
    <row r="42" spans="1:19" ht="12.75" customHeight="1" x14ac:dyDescent="0.2">
      <c r="A42" s="165"/>
      <c r="B42" s="166"/>
      <c r="C42" s="166"/>
      <c r="D42" s="166"/>
      <c r="E42" s="166"/>
      <c r="F42" s="166"/>
      <c r="G42" s="166"/>
      <c r="H42" s="167"/>
      <c r="I42" s="1"/>
      <c r="J42" s="28"/>
      <c r="K42" s="28"/>
      <c r="L42" s="28"/>
      <c r="M42" s="3"/>
    </row>
    <row r="43" spans="1:19" ht="12.75" customHeight="1" x14ac:dyDescent="0.2">
      <c r="A43" s="165"/>
      <c r="B43" s="166"/>
      <c r="C43" s="166"/>
      <c r="D43" s="166"/>
      <c r="E43" s="166"/>
      <c r="F43" s="166"/>
      <c r="G43" s="166"/>
      <c r="H43" s="167"/>
      <c r="I43" s="1"/>
      <c r="J43" s="28"/>
      <c r="K43" s="28"/>
      <c r="L43" s="28"/>
      <c r="M43" s="3"/>
    </row>
    <row r="44" spans="1:19" ht="12.75" customHeight="1" x14ac:dyDescent="0.2">
      <c r="A44" s="165"/>
      <c r="B44" s="166"/>
      <c r="C44" s="166"/>
      <c r="D44" s="166"/>
      <c r="E44" s="166"/>
      <c r="F44" s="166"/>
      <c r="G44" s="166"/>
      <c r="H44" s="167"/>
      <c r="I44" s="1"/>
      <c r="J44" s="28"/>
      <c r="K44" s="28"/>
      <c r="L44" s="28"/>
      <c r="M44" s="3"/>
    </row>
    <row r="45" spans="1:19" ht="12.75" customHeight="1" x14ac:dyDescent="0.2">
      <c r="A45" s="165"/>
      <c r="B45" s="166"/>
      <c r="C45" s="166"/>
      <c r="D45" s="166"/>
      <c r="E45" s="166"/>
      <c r="F45" s="166"/>
      <c r="G45" s="166"/>
      <c r="H45" s="167"/>
      <c r="I45" s="1"/>
      <c r="J45" s="28"/>
      <c r="K45" s="28"/>
      <c r="L45" s="28"/>
      <c r="M45" s="3"/>
    </row>
    <row r="46" spans="1:19" ht="12.75" customHeight="1" x14ac:dyDescent="0.2">
      <c r="A46" s="165"/>
      <c r="B46" s="166"/>
      <c r="C46" s="166"/>
      <c r="D46" s="166"/>
      <c r="E46" s="166"/>
      <c r="F46" s="166"/>
      <c r="G46" s="166"/>
      <c r="H46" s="167"/>
      <c r="I46" s="1"/>
      <c r="J46" s="28"/>
      <c r="K46" s="28"/>
      <c r="L46" s="28"/>
      <c r="M46" s="3"/>
    </row>
    <row r="47" spans="1:19" ht="13.5" customHeight="1" x14ac:dyDescent="0.2">
      <c r="A47" s="165"/>
      <c r="B47" s="166"/>
      <c r="C47" s="166"/>
      <c r="D47" s="166"/>
      <c r="E47" s="166"/>
      <c r="F47" s="166"/>
      <c r="G47" s="166"/>
      <c r="H47" s="167"/>
      <c r="I47" s="1"/>
      <c r="J47" s="28"/>
      <c r="K47" s="28"/>
      <c r="L47" s="28"/>
      <c r="M47" s="3"/>
    </row>
    <row r="48" spans="1:19" ht="12.75" customHeight="1" x14ac:dyDescent="0.2">
      <c r="A48" s="165"/>
      <c r="B48" s="166"/>
      <c r="C48" s="166"/>
      <c r="D48" s="166"/>
      <c r="E48" s="166"/>
      <c r="F48" s="166"/>
      <c r="G48" s="166"/>
      <c r="H48" s="167"/>
      <c r="I48" s="1"/>
      <c r="J48" s="28"/>
      <c r="K48" s="28"/>
      <c r="L48" s="28"/>
      <c r="M48" s="3"/>
    </row>
    <row r="49" spans="1:13" x14ac:dyDescent="0.2">
      <c r="A49" s="165"/>
      <c r="B49" s="166"/>
      <c r="C49" s="166"/>
      <c r="D49" s="166"/>
      <c r="E49" s="166"/>
      <c r="F49" s="166"/>
      <c r="G49" s="166"/>
      <c r="H49" s="167"/>
      <c r="I49" s="1"/>
      <c r="J49" s="28"/>
      <c r="K49" s="28"/>
      <c r="L49" s="28"/>
      <c r="M49" s="3"/>
    </row>
    <row r="50" spans="1:13" x14ac:dyDescent="0.2">
      <c r="A50" s="165"/>
      <c r="B50" s="166"/>
      <c r="C50" s="166"/>
      <c r="D50" s="166"/>
      <c r="E50" s="166"/>
      <c r="F50" s="166"/>
      <c r="G50" s="166"/>
      <c r="H50" s="167"/>
      <c r="I50" s="1"/>
      <c r="J50" s="28"/>
      <c r="K50" s="28"/>
      <c r="L50" s="28"/>
      <c r="M50" s="3"/>
    </row>
    <row r="51" spans="1:13" x14ac:dyDescent="0.2">
      <c r="A51" s="165"/>
      <c r="B51" s="166"/>
      <c r="C51" s="166"/>
      <c r="D51" s="166"/>
      <c r="E51" s="166"/>
      <c r="F51" s="166"/>
      <c r="G51" s="166"/>
      <c r="H51" s="167"/>
      <c r="I51" s="1"/>
      <c r="J51" s="28"/>
      <c r="K51" s="28"/>
      <c r="L51" s="28"/>
      <c r="M51" s="3"/>
    </row>
    <row r="52" spans="1:13" x14ac:dyDescent="0.2">
      <c r="A52" s="165"/>
      <c r="B52" s="166"/>
      <c r="C52" s="166"/>
      <c r="D52" s="166"/>
      <c r="E52" s="166"/>
      <c r="F52" s="166"/>
      <c r="G52" s="166"/>
      <c r="H52" s="167"/>
      <c r="I52" s="1"/>
      <c r="J52" s="28"/>
      <c r="K52" s="28"/>
      <c r="L52" s="28"/>
      <c r="M52" s="3"/>
    </row>
    <row r="53" spans="1:13" ht="13.5" thickBot="1" x14ac:dyDescent="0.25">
      <c r="A53" s="168"/>
      <c r="B53" s="169"/>
      <c r="C53" s="169"/>
      <c r="D53" s="169"/>
      <c r="E53" s="169"/>
      <c r="F53" s="169"/>
      <c r="G53" s="169"/>
      <c r="H53" s="170"/>
      <c r="I53" s="47"/>
      <c r="J53" s="29"/>
      <c r="K53" s="29"/>
      <c r="L53" s="29"/>
      <c r="M53" s="42"/>
    </row>
  </sheetData>
  <mergeCells count="9">
    <mergeCell ref="J22:K23"/>
    <mergeCell ref="A1:M1"/>
    <mergeCell ref="A2:H53"/>
    <mergeCell ref="J12:K13"/>
    <mergeCell ref="J20:K21"/>
    <mergeCell ref="J18:K19"/>
    <mergeCell ref="J14:K15"/>
    <mergeCell ref="J10:L11"/>
    <mergeCell ref="J16:K17"/>
  </mergeCells>
  <hyperlinks>
    <hyperlink ref="J5" r:id="rId1"/>
    <hyperlink ref="J4" r:id="rId2"/>
    <hyperlink ref="J6" r:id="rId3"/>
  </hyperlinks>
  <printOptions horizontalCentered="1"/>
  <pageMargins left="0.15" right="0.15" top="0.25" bottom="0.25" header="0.3" footer="0.3"/>
  <pageSetup scale="83"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21505" r:id="rId7" name="Check Box 1">
              <controlPr defaultSize="0" autoFill="0" autoLine="0" autoPict="0" altText="Select if Three or more credit hours at 5000+ level">
                <anchor moveWithCells="1">
                  <from>
                    <xdr:col>11</xdr:col>
                    <xdr:colOff>209550</xdr:colOff>
                    <xdr:row>21</xdr:row>
                    <xdr:rowOff>9525</xdr:rowOff>
                  </from>
                  <to>
                    <xdr:col>11</xdr:col>
                    <xdr:colOff>428625</xdr:colOff>
                    <xdr:row>22</xdr:row>
                    <xdr:rowOff>123825</xdr:rowOff>
                  </to>
                </anchor>
              </controlPr>
            </control>
          </mc:Choice>
        </mc:AlternateContent>
        <mc:AlternateContent xmlns:mc="http://schemas.openxmlformats.org/markup-compatibility/2006">
          <mc:Choice Requires="x14">
            <control shapeId="21506" r:id="rId8" name="Check Box 2">
              <controlPr defaultSize="0" autoFill="0" autoLine="0" autoPict="0">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07" r:id="rId9" name="Check Box 3">
              <controlPr defaultSize="0" autoFill="0" autoLine="0" autoPict="0" altText="Select if Three or more credit hours from Optimization Modeling category">
                <anchor moveWithCells="1">
                  <from>
                    <xdr:col>11</xdr:col>
                    <xdr:colOff>209550</xdr:colOff>
                    <xdr:row>15</xdr:row>
                    <xdr:rowOff>9525</xdr:rowOff>
                  </from>
                  <to>
                    <xdr:col>11</xdr:col>
                    <xdr:colOff>428625</xdr:colOff>
                    <xdr:row>16</xdr:row>
                    <xdr:rowOff>123825</xdr:rowOff>
                  </to>
                </anchor>
              </controlPr>
            </control>
          </mc:Choice>
        </mc:AlternateContent>
        <mc:AlternateContent xmlns:mc="http://schemas.openxmlformats.org/markup-compatibility/2006">
          <mc:Choice Requires="x14">
            <control shapeId="21508" r:id="rId10" name="Check Box 4">
              <controlPr defaultSize="0" autoFill="0" autoLine="0" autoPict="0" altText="Select if Three or more credit hours from Stochastic Modeling category">
                <anchor moveWithCells="1">
                  <from>
                    <xdr:col>11</xdr:col>
                    <xdr:colOff>209550</xdr:colOff>
                    <xdr:row>17</xdr:row>
                    <xdr:rowOff>9525</xdr:rowOff>
                  </from>
                  <to>
                    <xdr:col>11</xdr:col>
                    <xdr:colOff>428625</xdr:colOff>
                    <xdr:row>18</xdr:row>
                    <xdr:rowOff>123825</xdr:rowOff>
                  </to>
                </anchor>
              </controlPr>
            </control>
          </mc:Choice>
        </mc:AlternateContent>
        <mc:AlternateContent xmlns:mc="http://schemas.openxmlformats.org/markup-compatibility/2006">
          <mc:Choice Requires="x14">
            <control shapeId="21510" r:id="rId11" name="Check Box 6">
              <controlPr defaultSize="0" autoFill="0" autoLine="0" autoPict="0" altText="Select if Three or more credit hours from Data Science &amp; Statistical Modeling category">
                <anchor moveWithCells="1">
                  <from>
                    <xdr:col>11</xdr:col>
                    <xdr:colOff>209550</xdr:colOff>
                    <xdr:row>19</xdr:row>
                    <xdr:rowOff>9525</xdr:rowOff>
                  </from>
                  <to>
                    <xdr:col>11</xdr:col>
                    <xdr:colOff>428625</xdr:colOff>
                    <xdr:row>20</xdr:row>
                    <xdr:rowOff>123825</xdr:rowOff>
                  </to>
                </anchor>
              </controlPr>
            </control>
          </mc:Choice>
        </mc:AlternateContent>
        <mc:AlternateContent xmlns:mc="http://schemas.openxmlformats.org/markup-compatibility/2006">
          <mc:Choice Requires="x14">
            <control shapeId="21511" r:id="rId12" name="Check Box 7">
              <controlPr defaultSize="0" autoFill="0" autoLine="0" autoPict="0" altText="Select if 12 or more credits from ORIE Core Course List (Handbook pp.6-7)">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12" r:id="rId13" name="Check Box 8">
              <controlPr defaultSize="0" autoFill="0" autoLine="0" autoPict="0" altText="Select if 9 or more credits from ORIE courses">
                <anchor moveWithCells="1">
                  <from>
                    <xdr:col>11</xdr:col>
                    <xdr:colOff>209550</xdr:colOff>
                    <xdr:row>13</xdr:row>
                    <xdr:rowOff>9525</xdr:rowOff>
                  </from>
                  <to>
                    <xdr:col>11</xdr:col>
                    <xdr:colOff>428625</xdr:colOff>
                    <xdr:row>14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90"/>
  <sheetViews>
    <sheetView workbookViewId="0">
      <pane xSplit="4" ySplit="2" topLeftCell="E3" activePane="bottomRight" state="frozen"/>
      <selection pane="topRight" activeCell="E1" sqref="E1"/>
      <selection pane="bottomLeft" activeCell="A3" sqref="A3"/>
      <selection pane="bottomRight" activeCell="D2" sqref="D2"/>
    </sheetView>
  </sheetViews>
  <sheetFormatPr defaultColWidth="8.85546875" defaultRowHeight="12.75" x14ac:dyDescent="0.2"/>
  <cols>
    <col min="1" max="1" width="31.28515625" style="27" bestFit="1" customWidth="1"/>
    <col min="2" max="2" width="13.7109375" style="27" bestFit="1" customWidth="1"/>
    <col min="3" max="3" width="2.42578125" style="27" customWidth="1"/>
    <col min="4" max="4" width="57.140625" style="27" customWidth="1"/>
    <col min="5" max="6" width="4" style="27" bestFit="1" customWidth="1"/>
    <col min="7" max="7" width="3.28515625" style="27" bestFit="1" customWidth="1"/>
    <col min="8" max="8" width="4" style="11" bestFit="1" customWidth="1"/>
    <col min="9" max="10" width="3.28515625" style="16" bestFit="1" customWidth="1"/>
    <col min="11" max="11" width="3.28515625" style="11" bestFit="1" customWidth="1"/>
    <col min="12" max="12" width="3.28515625" style="11" customWidth="1"/>
    <col min="13" max="13" width="3.28515625" style="11" bestFit="1" customWidth="1"/>
    <col min="14" max="16" width="3.28515625" style="14" bestFit="1" customWidth="1"/>
    <col min="17" max="17" width="3.28515625" style="14" customWidth="1"/>
    <col min="18" max="19" width="3.28515625" style="14" bestFit="1" customWidth="1"/>
    <col min="20" max="20" width="3.28515625" style="14" customWidth="1"/>
    <col min="21" max="28" width="3.28515625" style="27" bestFit="1" customWidth="1"/>
    <col min="29" max="16384" width="8.85546875" style="27"/>
  </cols>
  <sheetData>
    <row r="2" spans="1:28" ht="190.5" thickBot="1" x14ac:dyDescent="0.3">
      <c r="A2" s="135" t="s">
        <v>45</v>
      </c>
      <c r="B2" s="135" t="s">
        <v>115</v>
      </c>
      <c r="D2" s="136" t="s">
        <v>46</v>
      </c>
      <c r="E2" s="50" t="s">
        <v>76</v>
      </c>
      <c r="F2" s="32" t="s">
        <v>214</v>
      </c>
      <c r="G2" s="32" t="s">
        <v>77</v>
      </c>
      <c r="H2" s="51" t="s">
        <v>20</v>
      </c>
      <c r="I2" s="52" t="s">
        <v>80</v>
      </c>
      <c r="J2" s="52" t="s">
        <v>114</v>
      </c>
      <c r="K2" s="32" t="s">
        <v>116</v>
      </c>
      <c r="L2" s="32" t="s">
        <v>169</v>
      </c>
      <c r="M2" s="32" t="s">
        <v>150</v>
      </c>
      <c r="N2" s="32" t="s">
        <v>141</v>
      </c>
      <c r="O2" s="32" t="s">
        <v>142</v>
      </c>
      <c r="P2" s="32" t="s">
        <v>143</v>
      </c>
      <c r="Q2" s="32" t="s">
        <v>144</v>
      </c>
      <c r="R2" s="32" t="s">
        <v>259</v>
      </c>
      <c r="S2" s="32" t="s">
        <v>145</v>
      </c>
      <c r="T2" s="32" t="s">
        <v>260</v>
      </c>
      <c r="U2" s="32" t="s">
        <v>165</v>
      </c>
      <c r="V2" s="32" t="s">
        <v>146</v>
      </c>
      <c r="W2" s="32" t="s">
        <v>147</v>
      </c>
      <c r="X2" s="32" t="s">
        <v>261</v>
      </c>
      <c r="Y2" s="32" t="s">
        <v>148</v>
      </c>
      <c r="Z2" s="32" t="s">
        <v>149</v>
      </c>
      <c r="AA2" s="32" t="s">
        <v>159</v>
      </c>
      <c r="AB2" s="32" t="s">
        <v>172</v>
      </c>
    </row>
    <row r="3" spans="1:28" x14ac:dyDescent="0.2">
      <c r="A3" s="137"/>
      <c r="B3" s="137"/>
      <c r="D3" s="10" t="s">
        <v>161</v>
      </c>
      <c r="E3" s="138" t="str">
        <f>""</f>
        <v/>
      </c>
      <c r="F3" s="138"/>
      <c r="G3" s="138"/>
      <c r="H3" s="139"/>
      <c r="I3" s="140">
        <f t="shared" ref="I3:I4" si="0">COUNTIF(CourseList,D3)</f>
        <v>1</v>
      </c>
      <c r="J3" s="140">
        <f>SUM(K3:AB3)</f>
        <v>0</v>
      </c>
      <c r="K3" s="139"/>
      <c r="L3" s="139"/>
      <c r="M3" s="139"/>
      <c r="N3" s="141"/>
      <c r="O3" s="141"/>
      <c r="P3" s="141"/>
      <c r="Q3" s="141"/>
      <c r="R3" s="141"/>
      <c r="S3" s="141"/>
      <c r="T3" s="141"/>
      <c r="U3" s="138"/>
      <c r="V3" s="138"/>
      <c r="W3" s="138"/>
      <c r="X3" s="138"/>
      <c r="Y3" s="138"/>
      <c r="Z3" s="138"/>
      <c r="AA3" s="138"/>
      <c r="AB3" s="138"/>
    </row>
    <row r="4" spans="1:28" x14ac:dyDescent="0.2">
      <c r="A4" s="21" t="s">
        <v>116</v>
      </c>
      <c r="B4" s="21" t="s">
        <v>116</v>
      </c>
      <c r="D4" s="27" t="s">
        <v>217</v>
      </c>
      <c r="E4" s="138"/>
      <c r="F4" s="138"/>
      <c r="G4" s="138"/>
      <c r="H4" s="139"/>
      <c r="I4" s="140">
        <f t="shared" si="0"/>
        <v>1</v>
      </c>
      <c r="J4" s="140">
        <f t="shared" ref="J4" si="1">SUM(K4:AB4)</f>
        <v>0</v>
      </c>
      <c r="K4" s="139"/>
      <c r="L4" s="139"/>
      <c r="M4" s="139"/>
      <c r="N4" s="141"/>
      <c r="O4" s="141"/>
      <c r="P4" s="141"/>
      <c r="Q4" s="141"/>
      <c r="R4" s="141"/>
      <c r="S4" s="141"/>
      <c r="T4" s="141"/>
      <c r="U4" s="138"/>
      <c r="V4" s="138"/>
      <c r="W4" s="138"/>
      <c r="X4" s="138"/>
      <c r="Y4" s="138"/>
      <c r="Z4" s="138"/>
      <c r="AA4" s="138"/>
      <c r="AB4" s="138"/>
    </row>
    <row r="5" spans="1:28" x14ac:dyDescent="0.2">
      <c r="A5" s="24" t="s">
        <v>169</v>
      </c>
      <c r="B5" s="21" t="s">
        <v>116</v>
      </c>
      <c r="D5" s="10" t="s">
        <v>262</v>
      </c>
      <c r="E5" s="138"/>
      <c r="F5" s="138"/>
      <c r="G5" s="138"/>
      <c r="H5" s="139"/>
      <c r="I5" s="140">
        <f t="shared" ref="I5:I11" si="2">COUNTIF(CourseList,D5)</f>
        <v>1</v>
      </c>
      <c r="J5" s="140">
        <f>SUM(K5:AB5)</f>
        <v>0</v>
      </c>
      <c r="K5" s="139"/>
      <c r="L5" s="139"/>
      <c r="M5" s="139"/>
      <c r="N5" s="141"/>
      <c r="O5" s="141"/>
      <c r="P5" s="141"/>
      <c r="Q5" s="141"/>
      <c r="R5" s="141"/>
      <c r="S5" s="141"/>
      <c r="T5" s="141"/>
      <c r="U5" s="138"/>
      <c r="V5" s="138"/>
      <c r="W5" s="138"/>
      <c r="X5" s="138"/>
      <c r="Y5" s="138"/>
      <c r="Z5" s="138"/>
      <c r="AA5" s="138"/>
      <c r="AB5" s="138"/>
    </row>
    <row r="6" spans="1:28" x14ac:dyDescent="0.2">
      <c r="A6" s="24" t="s">
        <v>150</v>
      </c>
      <c r="B6" s="21" t="s">
        <v>150</v>
      </c>
      <c r="D6" s="8" t="s">
        <v>219</v>
      </c>
      <c r="E6" s="138">
        <v>1</v>
      </c>
      <c r="F6" s="138">
        <v>0</v>
      </c>
      <c r="G6" s="138">
        <v>0</v>
      </c>
      <c r="H6" s="142" t="s">
        <v>21</v>
      </c>
      <c r="I6" s="140">
        <f t="shared" si="2"/>
        <v>1</v>
      </c>
      <c r="J6" s="140">
        <f>SUM(K6:AB6)</f>
        <v>1</v>
      </c>
      <c r="K6" s="139"/>
      <c r="L6" s="139"/>
      <c r="M6" s="139">
        <v>1</v>
      </c>
      <c r="N6" s="141"/>
      <c r="O6" s="141"/>
      <c r="P6" s="141"/>
      <c r="Q6" s="141"/>
      <c r="R6" s="141"/>
      <c r="S6" s="141"/>
      <c r="T6" s="141"/>
      <c r="U6" s="138"/>
      <c r="V6" s="138"/>
      <c r="W6" s="138"/>
      <c r="X6" s="138"/>
      <c r="Y6" s="138"/>
      <c r="Z6" s="138"/>
      <c r="AA6" s="138"/>
      <c r="AB6" s="138"/>
    </row>
    <row r="7" spans="1:28" x14ac:dyDescent="0.2">
      <c r="A7" s="24" t="s">
        <v>141</v>
      </c>
      <c r="B7" s="21" t="s">
        <v>117</v>
      </c>
      <c r="D7" s="8" t="s">
        <v>263</v>
      </c>
      <c r="E7" s="138">
        <v>1</v>
      </c>
      <c r="F7" s="138">
        <v>0</v>
      </c>
      <c r="G7" s="138">
        <v>0</v>
      </c>
      <c r="H7" s="142" t="s">
        <v>19</v>
      </c>
      <c r="I7" s="140">
        <f t="shared" si="2"/>
        <v>1</v>
      </c>
      <c r="J7" s="140">
        <f t="shared" ref="J7:J23" si="3">SUM(K7:AB7)</f>
        <v>1</v>
      </c>
      <c r="K7" s="139"/>
      <c r="L7" s="139"/>
      <c r="M7" s="139">
        <v>1</v>
      </c>
      <c r="N7" s="141"/>
      <c r="O7" s="141"/>
      <c r="P7" s="141"/>
      <c r="Q7" s="141"/>
      <c r="R7" s="141"/>
      <c r="S7" s="141"/>
      <c r="T7" s="141"/>
      <c r="U7" s="138"/>
      <c r="V7" s="138"/>
      <c r="W7" s="138"/>
      <c r="X7" s="138"/>
      <c r="Y7" s="138"/>
      <c r="Z7" s="138"/>
      <c r="AA7" s="138"/>
      <c r="AB7" s="138"/>
    </row>
    <row r="8" spans="1:28" x14ac:dyDescent="0.2">
      <c r="A8" s="24" t="s">
        <v>142</v>
      </c>
      <c r="B8" s="21" t="s">
        <v>117</v>
      </c>
      <c r="D8" s="8" t="s">
        <v>264</v>
      </c>
      <c r="E8" s="138">
        <v>1</v>
      </c>
      <c r="F8" s="138">
        <v>0</v>
      </c>
      <c r="G8" s="138">
        <v>0</v>
      </c>
      <c r="H8" s="142" t="s">
        <v>19</v>
      </c>
      <c r="I8" s="140">
        <f t="shared" si="2"/>
        <v>1</v>
      </c>
      <c r="J8" s="140">
        <f t="shared" si="3"/>
        <v>1</v>
      </c>
      <c r="K8" s="139"/>
      <c r="L8" s="139"/>
      <c r="M8" s="139">
        <v>1</v>
      </c>
      <c r="N8" s="141"/>
      <c r="O8" s="141"/>
      <c r="P8" s="141"/>
      <c r="Q8" s="141"/>
      <c r="R8" s="141"/>
      <c r="S8" s="141"/>
      <c r="T8" s="141"/>
      <c r="U8" s="138"/>
      <c r="V8" s="138"/>
      <c r="W8" s="138"/>
      <c r="X8" s="138"/>
      <c r="Y8" s="138"/>
      <c r="Z8" s="138"/>
      <c r="AA8" s="138"/>
      <c r="AB8" s="138"/>
    </row>
    <row r="9" spans="1:28" x14ac:dyDescent="0.2">
      <c r="A9" s="24" t="s">
        <v>143</v>
      </c>
      <c r="B9" s="21" t="s">
        <v>117</v>
      </c>
      <c r="D9" s="8" t="s">
        <v>265</v>
      </c>
      <c r="E9" s="138">
        <v>1</v>
      </c>
      <c r="F9" s="138">
        <v>0</v>
      </c>
      <c r="G9" s="138">
        <v>0</v>
      </c>
      <c r="H9" s="142" t="s">
        <v>19</v>
      </c>
      <c r="I9" s="140">
        <f t="shared" si="2"/>
        <v>1</v>
      </c>
      <c r="J9" s="140">
        <f t="shared" si="3"/>
        <v>1</v>
      </c>
      <c r="K9" s="139"/>
      <c r="L9" s="139"/>
      <c r="M9" s="139">
        <v>1</v>
      </c>
      <c r="N9" s="141"/>
      <c r="O9" s="141"/>
      <c r="P9" s="141"/>
      <c r="Q9" s="141"/>
      <c r="R9" s="141"/>
      <c r="S9" s="141"/>
      <c r="T9" s="141"/>
      <c r="U9" s="138"/>
      <c r="V9" s="138"/>
      <c r="W9" s="138"/>
      <c r="X9" s="138"/>
      <c r="Y9" s="138"/>
      <c r="Z9" s="138"/>
      <c r="AA9" s="138"/>
      <c r="AB9" s="138"/>
    </row>
    <row r="10" spans="1:28" x14ac:dyDescent="0.2">
      <c r="A10" s="24" t="s">
        <v>148</v>
      </c>
      <c r="B10" s="21" t="s">
        <v>118</v>
      </c>
      <c r="E10" s="138"/>
      <c r="F10" s="138"/>
      <c r="G10" s="138"/>
      <c r="H10" s="142"/>
      <c r="I10" s="140">
        <f t="shared" si="2"/>
        <v>0</v>
      </c>
      <c r="J10" s="140">
        <f t="shared" si="3"/>
        <v>0</v>
      </c>
      <c r="K10" s="139"/>
      <c r="L10" s="139"/>
      <c r="M10" s="139"/>
      <c r="N10" s="141"/>
      <c r="O10" s="141"/>
      <c r="P10" s="141"/>
      <c r="Q10" s="141"/>
      <c r="R10" s="141"/>
      <c r="S10" s="141"/>
      <c r="T10" s="141"/>
      <c r="U10" s="138"/>
      <c r="V10" s="138"/>
      <c r="W10" s="138"/>
      <c r="X10" s="138"/>
      <c r="Y10" s="138"/>
      <c r="Z10" s="138"/>
      <c r="AA10" s="138"/>
      <c r="AB10" s="138"/>
    </row>
    <row r="11" spans="1:28" x14ac:dyDescent="0.2">
      <c r="A11" s="24" t="s">
        <v>149</v>
      </c>
      <c r="B11" s="21" t="s">
        <v>118</v>
      </c>
      <c r="D11" s="25" t="s">
        <v>168</v>
      </c>
      <c r="E11" s="138" t="str">
        <f>""</f>
        <v/>
      </c>
      <c r="F11" s="138" t="str">
        <f>""</f>
        <v/>
      </c>
      <c r="G11" s="138" t="str">
        <f>""</f>
        <v/>
      </c>
      <c r="H11" s="139"/>
      <c r="I11" s="140">
        <f t="shared" si="2"/>
        <v>1</v>
      </c>
      <c r="J11" s="140">
        <f t="shared" si="3"/>
        <v>0</v>
      </c>
      <c r="K11" s="139"/>
      <c r="L11" s="139"/>
      <c r="M11" s="139"/>
      <c r="N11" s="141"/>
      <c r="O11" s="141"/>
      <c r="P11" s="141"/>
      <c r="Q11" s="141"/>
      <c r="R11" s="141"/>
      <c r="S11" s="141"/>
      <c r="T11" s="141"/>
      <c r="U11" s="138"/>
      <c r="V11" s="138"/>
      <c r="W11" s="138"/>
      <c r="X11" s="138"/>
      <c r="Y11" s="138"/>
      <c r="Z11" s="138"/>
      <c r="AA11" s="138"/>
      <c r="AB11" s="138"/>
    </row>
    <row r="12" spans="1:28" x14ac:dyDescent="0.2">
      <c r="A12" s="24" t="s">
        <v>144</v>
      </c>
      <c r="B12" s="21" t="s">
        <v>118</v>
      </c>
      <c r="D12" s="12" t="s">
        <v>78</v>
      </c>
      <c r="E12" s="138">
        <v>1</v>
      </c>
      <c r="F12" s="138">
        <v>1</v>
      </c>
      <c r="G12" s="138">
        <v>0</v>
      </c>
      <c r="H12" s="142" t="s">
        <v>19</v>
      </c>
      <c r="I12" s="140">
        <f t="shared" ref="I12" si="4">COUNTIF(CourseList,D12)</f>
        <v>1</v>
      </c>
      <c r="J12" s="140">
        <f t="shared" si="3"/>
        <v>1</v>
      </c>
      <c r="K12" s="142">
        <v>1</v>
      </c>
      <c r="L12" s="142"/>
      <c r="M12" s="142"/>
      <c r="N12" s="143"/>
      <c r="O12" s="143"/>
      <c r="P12" s="141"/>
      <c r="Q12" s="141"/>
      <c r="R12" s="141"/>
      <c r="S12" s="141"/>
      <c r="T12" s="141"/>
      <c r="U12" s="138"/>
      <c r="V12" s="138"/>
      <c r="W12" s="138"/>
      <c r="X12" s="138"/>
      <c r="Y12" s="138"/>
      <c r="Z12" s="138"/>
      <c r="AA12" s="138"/>
      <c r="AB12" s="138"/>
    </row>
    <row r="13" spans="1:28" x14ac:dyDescent="0.2">
      <c r="A13" s="24" t="s">
        <v>259</v>
      </c>
      <c r="B13" s="21" t="s">
        <v>118</v>
      </c>
      <c r="D13" s="13" t="s">
        <v>79</v>
      </c>
      <c r="E13" s="138">
        <v>4</v>
      </c>
      <c r="F13" s="138">
        <v>4</v>
      </c>
      <c r="G13" s="138">
        <v>0</v>
      </c>
      <c r="H13" s="142" t="s">
        <v>18</v>
      </c>
      <c r="I13" s="140">
        <f t="shared" ref="I13:I18" si="5">COUNTIF(CourseList,D13)</f>
        <v>1</v>
      </c>
      <c r="J13" s="140">
        <f t="shared" si="3"/>
        <v>1</v>
      </c>
      <c r="K13" s="139">
        <v>1</v>
      </c>
      <c r="L13" s="139"/>
      <c r="M13" s="139"/>
      <c r="N13" s="143"/>
      <c r="O13" s="143"/>
      <c r="P13" s="141"/>
      <c r="Q13" s="141"/>
      <c r="R13" s="141"/>
      <c r="S13" s="141"/>
      <c r="T13" s="141"/>
      <c r="U13" s="138"/>
      <c r="V13" s="138"/>
      <c r="W13" s="138"/>
      <c r="X13" s="138"/>
      <c r="Y13" s="138"/>
      <c r="Z13" s="138"/>
      <c r="AA13" s="138"/>
      <c r="AB13" s="138"/>
    </row>
    <row r="14" spans="1:28" x14ac:dyDescent="0.2">
      <c r="A14" s="24" t="s">
        <v>145</v>
      </c>
      <c r="B14" s="21" t="s">
        <v>118</v>
      </c>
      <c r="D14" s="12" t="s">
        <v>175</v>
      </c>
      <c r="E14" s="138">
        <v>5</v>
      </c>
      <c r="F14" s="138">
        <v>5</v>
      </c>
      <c r="G14" s="138">
        <v>0</v>
      </c>
      <c r="H14" s="142" t="s">
        <v>19</v>
      </c>
      <c r="I14" s="140">
        <f t="shared" si="5"/>
        <v>1</v>
      </c>
      <c r="J14" s="140">
        <f t="shared" si="3"/>
        <v>1</v>
      </c>
      <c r="K14" s="139">
        <v>1</v>
      </c>
      <c r="L14" s="139"/>
      <c r="M14" s="139"/>
      <c r="N14" s="143"/>
      <c r="O14" s="143"/>
      <c r="P14" s="141"/>
      <c r="Q14" s="141"/>
      <c r="R14" s="141"/>
      <c r="S14" s="141"/>
      <c r="T14" s="141"/>
      <c r="U14" s="138"/>
      <c r="V14" s="138"/>
      <c r="W14" s="138"/>
      <c r="X14" s="138"/>
      <c r="Y14" s="138"/>
      <c r="Z14" s="138"/>
      <c r="AA14" s="138"/>
      <c r="AB14" s="138"/>
    </row>
    <row r="15" spans="1:28" x14ac:dyDescent="0.2">
      <c r="A15" s="24" t="s">
        <v>260</v>
      </c>
      <c r="B15" s="24" t="s">
        <v>266</v>
      </c>
      <c r="D15" s="12" t="s">
        <v>176</v>
      </c>
      <c r="E15" s="138">
        <v>1</v>
      </c>
      <c r="F15" s="138">
        <v>1</v>
      </c>
      <c r="G15" s="138">
        <v>0</v>
      </c>
      <c r="H15" s="142" t="s">
        <v>19</v>
      </c>
      <c r="I15" s="140">
        <f t="shared" si="5"/>
        <v>1</v>
      </c>
      <c r="J15" s="140">
        <f t="shared" si="3"/>
        <v>1</v>
      </c>
      <c r="K15" s="142">
        <v>1</v>
      </c>
      <c r="L15" s="139"/>
      <c r="M15" s="139"/>
      <c r="N15" s="143"/>
      <c r="O15" s="143"/>
      <c r="P15" s="141"/>
      <c r="Q15" s="141"/>
      <c r="R15" s="141"/>
      <c r="S15" s="141"/>
      <c r="T15" s="141"/>
      <c r="U15" s="138"/>
      <c r="V15" s="138"/>
      <c r="W15" s="138"/>
      <c r="X15" s="138"/>
      <c r="Y15" s="138"/>
      <c r="Z15" s="138"/>
      <c r="AA15" s="138"/>
      <c r="AB15" s="138"/>
    </row>
    <row r="16" spans="1:28" x14ac:dyDescent="0.2">
      <c r="A16" s="24" t="s">
        <v>165</v>
      </c>
      <c r="B16" s="21" t="s">
        <v>118</v>
      </c>
      <c r="D16" s="12" t="s">
        <v>177</v>
      </c>
      <c r="E16" s="138">
        <v>4</v>
      </c>
      <c r="F16" s="138">
        <v>4</v>
      </c>
      <c r="G16" s="138">
        <v>0</v>
      </c>
      <c r="H16" s="142" t="s">
        <v>18</v>
      </c>
      <c r="I16" s="140">
        <f t="shared" si="5"/>
        <v>1</v>
      </c>
      <c r="J16" s="140">
        <f t="shared" si="3"/>
        <v>1</v>
      </c>
      <c r="K16" s="139">
        <v>1</v>
      </c>
      <c r="L16" s="139"/>
      <c r="M16" s="139"/>
      <c r="N16" s="141"/>
      <c r="O16" s="141"/>
      <c r="P16" s="141"/>
      <c r="Q16" s="141"/>
      <c r="R16" s="141"/>
      <c r="S16" s="141"/>
      <c r="T16" s="141"/>
      <c r="U16" s="138"/>
      <c r="V16" s="138"/>
      <c r="W16" s="138"/>
      <c r="X16" s="138"/>
      <c r="Y16" s="138"/>
      <c r="Z16" s="138"/>
      <c r="AA16" s="138"/>
      <c r="AB16" s="138"/>
    </row>
    <row r="17" spans="1:28" x14ac:dyDescent="0.2">
      <c r="A17" s="24" t="s">
        <v>146</v>
      </c>
      <c r="B17" s="21" t="s">
        <v>118</v>
      </c>
      <c r="D17" s="12" t="s">
        <v>174</v>
      </c>
      <c r="E17" s="138">
        <v>3</v>
      </c>
      <c r="F17" s="138">
        <v>3</v>
      </c>
      <c r="G17" s="138">
        <v>0</v>
      </c>
      <c r="H17" s="142" t="s">
        <v>21</v>
      </c>
      <c r="I17" s="140">
        <f t="shared" si="5"/>
        <v>1</v>
      </c>
      <c r="J17" s="140">
        <f t="shared" si="3"/>
        <v>1</v>
      </c>
      <c r="K17" s="139">
        <v>1</v>
      </c>
      <c r="L17" s="139"/>
      <c r="M17" s="139"/>
      <c r="N17" s="141"/>
      <c r="O17" s="141"/>
      <c r="P17" s="141"/>
      <c r="Q17" s="141"/>
      <c r="R17" s="141"/>
      <c r="S17" s="141"/>
      <c r="T17" s="141"/>
      <c r="U17" s="138"/>
      <c r="V17" s="138"/>
      <c r="W17" s="138"/>
      <c r="X17" s="138"/>
      <c r="Y17" s="138"/>
      <c r="Z17" s="138"/>
      <c r="AA17" s="138"/>
      <c r="AB17" s="138"/>
    </row>
    <row r="18" spans="1:28" x14ac:dyDescent="0.2">
      <c r="A18" s="24" t="s">
        <v>147</v>
      </c>
      <c r="B18" s="21" t="s">
        <v>118</v>
      </c>
      <c r="E18" s="138"/>
      <c r="F18" s="138"/>
      <c r="G18" s="138"/>
      <c r="H18" s="139"/>
      <c r="I18" s="140">
        <f t="shared" si="5"/>
        <v>0</v>
      </c>
      <c r="J18" s="140">
        <f t="shared" si="3"/>
        <v>0</v>
      </c>
      <c r="K18" s="139"/>
      <c r="L18" s="139"/>
      <c r="M18" s="139"/>
      <c r="N18" s="141"/>
      <c r="O18" s="141"/>
      <c r="P18" s="141"/>
      <c r="Q18" s="141"/>
      <c r="R18" s="141"/>
      <c r="S18" s="141"/>
      <c r="T18" s="141"/>
      <c r="U18" s="138"/>
      <c r="V18" s="138"/>
      <c r="W18" s="138"/>
      <c r="X18" s="138"/>
      <c r="Y18" s="138"/>
      <c r="Z18" s="138"/>
      <c r="AA18" s="138"/>
      <c r="AB18" s="138"/>
    </row>
    <row r="19" spans="1:28" x14ac:dyDescent="0.2">
      <c r="A19" s="24" t="s">
        <v>261</v>
      </c>
      <c r="B19" s="21" t="s">
        <v>118</v>
      </c>
      <c r="D19" s="10" t="s">
        <v>167</v>
      </c>
      <c r="E19" s="138"/>
      <c r="F19" s="138"/>
      <c r="G19" s="138"/>
      <c r="H19" s="139"/>
      <c r="I19" s="140">
        <f t="shared" ref="I19:I22" si="6">COUNTIF(CourseList,D19)</f>
        <v>1</v>
      </c>
      <c r="J19" s="140">
        <f t="shared" si="3"/>
        <v>0</v>
      </c>
      <c r="K19" s="139"/>
      <c r="L19" s="139"/>
      <c r="M19" s="139"/>
      <c r="N19" s="141"/>
      <c r="O19" s="141"/>
      <c r="P19" s="141"/>
      <c r="Q19" s="141"/>
      <c r="R19" s="141"/>
      <c r="S19" s="141"/>
      <c r="T19" s="141"/>
      <c r="U19" s="138"/>
      <c r="V19" s="138"/>
      <c r="W19" s="138"/>
      <c r="X19" s="138"/>
      <c r="Y19" s="138"/>
      <c r="Z19" s="138"/>
      <c r="AA19" s="138"/>
      <c r="AB19" s="138"/>
    </row>
    <row r="20" spans="1:28" x14ac:dyDescent="0.2">
      <c r="A20" s="24" t="s">
        <v>159</v>
      </c>
      <c r="B20" s="21" t="s">
        <v>118</v>
      </c>
      <c r="D20" s="26" t="s">
        <v>166</v>
      </c>
      <c r="E20" s="138">
        <v>1</v>
      </c>
      <c r="F20" s="138">
        <v>1</v>
      </c>
      <c r="G20" s="138">
        <v>1</v>
      </c>
      <c r="H20" s="142" t="s">
        <v>19</v>
      </c>
      <c r="I20" s="140">
        <f t="shared" si="6"/>
        <v>1</v>
      </c>
      <c r="J20" s="140">
        <f t="shared" si="3"/>
        <v>1</v>
      </c>
      <c r="K20" s="139"/>
      <c r="L20" s="139">
        <v>1</v>
      </c>
      <c r="M20" s="139"/>
      <c r="N20" s="141"/>
      <c r="O20" s="141"/>
      <c r="P20" s="141"/>
      <c r="Q20" s="141"/>
      <c r="R20" s="141"/>
      <c r="S20" s="141"/>
      <c r="T20" s="141"/>
      <c r="U20" s="138"/>
      <c r="V20" s="138"/>
      <c r="W20" s="138"/>
      <c r="X20" s="138"/>
      <c r="Y20" s="138"/>
      <c r="Z20" s="138"/>
      <c r="AA20" s="138"/>
      <c r="AB20" s="138"/>
    </row>
    <row r="21" spans="1:28" x14ac:dyDescent="0.2">
      <c r="A21" s="24" t="s">
        <v>172</v>
      </c>
      <c r="B21" s="21" t="s">
        <v>118</v>
      </c>
      <c r="E21" s="138"/>
      <c r="F21" s="138"/>
      <c r="G21" s="138"/>
      <c r="H21" s="139"/>
      <c r="I21" s="140">
        <f t="shared" si="6"/>
        <v>0</v>
      </c>
      <c r="J21" s="140">
        <f t="shared" si="3"/>
        <v>0</v>
      </c>
      <c r="K21" s="139"/>
      <c r="L21" s="139"/>
      <c r="M21" s="139"/>
      <c r="N21" s="141"/>
      <c r="O21" s="141"/>
      <c r="P21" s="141"/>
      <c r="Q21" s="141"/>
      <c r="R21" s="141"/>
      <c r="S21" s="141"/>
      <c r="T21" s="141"/>
      <c r="U21" s="138"/>
      <c r="V21" s="138"/>
      <c r="W21" s="138"/>
      <c r="X21" s="138"/>
      <c r="Y21" s="138"/>
      <c r="Z21" s="138"/>
      <c r="AA21" s="138"/>
      <c r="AB21" s="138"/>
    </row>
    <row r="22" spans="1:28" x14ac:dyDescent="0.2">
      <c r="D22" s="10" t="s">
        <v>151</v>
      </c>
      <c r="E22" s="138"/>
      <c r="F22" s="138"/>
      <c r="G22" s="138"/>
      <c r="H22" s="139"/>
      <c r="I22" s="140">
        <f t="shared" si="6"/>
        <v>1</v>
      </c>
      <c r="J22" s="140">
        <f t="shared" si="3"/>
        <v>0</v>
      </c>
      <c r="K22" s="139"/>
      <c r="L22" s="139"/>
      <c r="M22" s="139"/>
      <c r="N22" s="141"/>
      <c r="O22" s="141"/>
      <c r="P22" s="141"/>
      <c r="Q22" s="141"/>
      <c r="R22" s="141"/>
      <c r="S22" s="141"/>
      <c r="T22" s="141"/>
      <c r="U22" s="138"/>
      <c r="V22" s="138"/>
      <c r="W22" s="138"/>
      <c r="X22" s="138"/>
      <c r="Y22" s="138"/>
      <c r="Z22" s="138"/>
      <c r="AA22" s="138"/>
      <c r="AB22" s="138"/>
    </row>
    <row r="23" spans="1:28" x14ac:dyDescent="0.2">
      <c r="A23" s="59"/>
      <c r="B23" s="59"/>
      <c r="D23" s="27" t="s">
        <v>267</v>
      </c>
      <c r="E23" s="138">
        <v>2</v>
      </c>
      <c r="F23" s="138">
        <v>2</v>
      </c>
      <c r="G23" s="138">
        <v>2</v>
      </c>
      <c r="H23" s="139" t="s">
        <v>19</v>
      </c>
      <c r="I23" s="140">
        <f t="shared" ref="I23" si="7">COUNTIF(CourseList,D23)</f>
        <v>1</v>
      </c>
      <c r="J23" s="140">
        <f t="shared" si="3"/>
        <v>1</v>
      </c>
      <c r="K23" s="139"/>
      <c r="L23" s="139"/>
      <c r="M23" s="139"/>
      <c r="N23" s="141">
        <v>1</v>
      </c>
      <c r="O23" s="141"/>
      <c r="P23" s="141"/>
      <c r="Q23" s="141"/>
      <c r="R23" s="141"/>
      <c r="S23" s="141"/>
      <c r="T23" s="141"/>
      <c r="U23" s="138"/>
      <c r="V23" s="138"/>
      <c r="W23" s="138"/>
      <c r="X23" s="138"/>
      <c r="Y23" s="138"/>
      <c r="Z23" s="138"/>
      <c r="AA23" s="138"/>
      <c r="AB23" s="138"/>
    </row>
    <row r="24" spans="1:28" x14ac:dyDescent="0.2">
      <c r="C24" s="6"/>
      <c r="D24" s="8" t="s">
        <v>54</v>
      </c>
      <c r="E24" s="138">
        <v>3</v>
      </c>
      <c r="F24" s="138">
        <v>3</v>
      </c>
      <c r="G24" s="138">
        <v>3</v>
      </c>
      <c r="H24" s="142" t="s">
        <v>18</v>
      </c>
      <c r="I24" s="140">
        <f>COUNTIF(CourseList,D24)</f>
        <v>3</v>
      </c>
      <c r="J24" s="140">
        <f>SUM(K24:AB24)</f>
        <v>3</v>
      </c>
      <c r="K24" s="139"/>
      <c r="L24" s="139"/>
      <c r="M24" s="139"/>
      <c r="N24" s="143">
        <v>1</v>
      </c>
      <c r="O24" s="143">
        <v>1</v>
      </c>
      <c r="P24" s="143"/>
      <c r="Q24" s="143"/>
      <c r="R24" s="143"/>
      <c r="S24" s="143"/>
      <c r="T24" s="143"/>
      <c r="U24" s="138"/>
      <c r="V24" s="138">
        <v>1</v>
      </c>
      <c r="W24" s="138"/>
      <c r="X24" s="138"/>
      <c r="Y24" s="138"/>
      <c r="Z24" s="138"/>
      <c r="AA24" s="138"/>
      <c r="AB24" s="138"/>
    </row>
    <row r="25" spans="1:28" x14ac:dyDescent="0.2">
      <c r="A25" s="22" t="s">
        <v>27</v>
      </c>
      <c r="B25" s="22" t="s">
        <v>28</v>
      </c>
      <c r="C25" s="7"/>
      <c r="D25" s="27" t="s">
        <v>47</v>
      </c>
      <c r="E25" s="138">
        <v>4</v>
      </c>
      <c r="F25" s="138">
        <v>4</v>
      </c>
      <c r="G25" s="138">
        <v>4</v>
      </c>
      <c r="H25" s="142" t="s">
        <v>19</v>
      </c>
      <c r="I25" s="140">
        <f>COUNTIF(CourseList,D25)</f>
        <v>1</v>
      </c>
      <c r="J25" s="140">
        <f>SUM(K25:AB25)</f>
        <v>1</v>
      </c>
      <c r="K25" s="139"/>
      <c r="L25" s="139"/>
      <c r="M25" s="139"/>
      <c r="N25" s="143">
        <v>1</v>
      </c>
      <c r="O25" s="143"/>
      <c r="P25" s="141"/>
      <c r="Q25" s="141"/>
      <c r="R25" s="141"/>
      <c r="S25" s="141"/>
      <c r="T25" s="141"/>
      <c r="U25" s="138"/>
      <c r="V25" s="138"/>
      <c r="W25" s="138"/>
      <c r="X25" s="138"/>
      <c r="Y25" s="138"/>
      <c r="Z25" s="138"/>
      <c r="AA25" s="138"/>
      <c r="AB25" s="138"/>
    </row>
    <row r="26" spans="1:28" x14ac:dyDescent="0.2">
      <c r="A26" s="18" t="s">
        <v>29</v>
      </c>
      <c r="B26" s="19">
        <f>B27+0.3</f>
        <v>4.3</v>
      </c>
      <c r="C26" s="7"/>
      <c r="D26" s="27" t="s">
        <v>48</v>
      </c>
      <c r="E26" s="138">
        <v>4</v>
      </c>
      <c r="F26" s="138">
        <v>4</v>
      </c>
      <c r="G26" s="138">
        <v>4</v>
      </c>
      <c r="H26" s="142" t="s">
        <v>19</v>
      </c>
      <c r="I26" s="140">
        <f>COUNTIF(CourseList,D26)</f>
        <v>1</v>
      </c>
      <c r="J26" s="140">
        <f>SUM(K26:AB26)</f>
        <v>1</v>
      </c>
      <c r="K26" s="139"/>
      <c r="L26" s="139"/>
      <c r="M26" s="139"/>
      <c r="N26" s="143">
        <v>1</v>
      </c>
      <c r="O26" s="143"/>
      <c r="P26" s="141"/>
      <c r="Q26" s="141"/>
      <c r="R26" s="141"/>
      <c r="S26" s="141"/>
      <c r="T26" s="141"/>
      <c r="U26" s="138"/>
      <c r="V26" s="138"/>
      <c r="W26" s="138"/>
      <c r="X26" s="138"/>
      <c r="Y26" s="138"/>
      <c r="Z26" s="138"/>
      <c r="AA26" s="138"/>
      <c r="AB26" s="138"/>
    </row>
    <row r="27" spans="1:28" x14ac:dyDescent="0.2">
      <c r="A27" s="18" t="s">
        <v>26</v>
      </c>
      <c r="B27" s="19">
        <v>4</v>
      </c>
      <c r="C27" s="7"/>
      <c r="D27" s="27" t="s">
        <v>49</v>
      </c>
      <c r="E27" s="138">
        <v>4</v>
      </c>
      <c r="F27" s="138">
        <v>4</v>
      </c>
      <c r="G27" s="138">
        <v>4</v>
      </c>
      <c r="H27" s="142" t="s">
        <v>19</v>
      </c>
      <c r="I27" s="140">
        <f>COUNTIF(CourseList,D27)</f>
        <v>1</v>
      </c>
      <c r="J27" s="140">
        <f>SUM(K27:AB27)</f>
        <v>1</v>
      </c>
      <c r="K27" s="139"/>
      <c r="L27" s="139"/>
      <c r="M27" s="139"/>
      <c r="N27" s="143">
        <v>1</v>
      </c>
      <c r="O27" s="143"/>
      <c r="P27" s="141"/>
      <c r="Q27" s="141"/>
      <c r="R27" s="141"/>
      <c r="S27" s="141"/>
      <c r="T27" s="141"/>
      <c r="U27" s="138"/>
      <c r="V27" s="138"/>
      <c r="W27" s="138"/>
      <c r="X27" s="138"/>
      <c r="Y27" s="138"/>
      <c r="Z27" s="138"/>
      <c r="AA27" s="138"/>
      <c r="AB27" s="138"/>
    </row>
    <row r="28" spans="1:28" x14ac:dyDescent="0.2">
      <c r="A28" s="18" t="s">
        <v>30</v>
      </c>
      <c r="B28" s="19">
        <f>B27-0.3</f>
        <v>3.7</v>
      </c>
      <c r="C28" s="7"/>
      <c r="D28" s="27" t="s">
        <v>268</v>
      </c>
      <c r="E28" s="138">
        <v>4</v>
      </c>
      <c r="F28" s="138">
        <v>4</v>
      </c>
      <c r="G28" s="138">
        <v>4</v>
      </c>
      <c r="H28" s="142" t="s">
        <v>19</v>
      </c>
      <c r="I28" s="140">
        <f t="shared" ref="I28" si="8">COUNTIF(CourseList,D28)</f>
        <v>3</v>
      </c>
      <c r="J28" s="140">
        <f t="shared" ref="J28" si="9">SUM(K28:AB28)</f>
        <v>3</v>
      </c>
      <c r="K28" s="139"/>
      <c r="L28" s="139"/>
      <c r="M28" s="139"/>
      <c r="N28" s="141">
        <v>1</v>
      </c>
      <c r="O28" s="143">
        <v>1</v>
      </c>
      <c r="P28" s="141"/>
      <c r="Q28" s="141"/>
      <c r="R28" s="141"/>
      <c r="S28" s="141"/>
      <c r="T28" s="141"/>
      <c r="U28" s="138"/>
      <c r="V28" s="138"/>
      <c r="W28" s="138"/>
      <c r="X28" s="138"/>
      <c r="Y28" s="138">
        <v>1</v>
      </c>
      <c r="Z28" s="138"/>
      <c r="AA28" s="138"/>
      <c r="AB28" s="138"/>
    </row>
    <row r="29" spans="1:28" x14ac:dyDescent="0.2">
      <c r="A29" s="18" t="s">
        <v>31</v>
      </c>
      <c r="B29" s="19">
        <f>B30+0.3</f>
        <v>3.3</v>
      </c>
      <c r="C29" s="7"/>
      <c r="D29" s="27" t="s">
        <v>51</v>
      </c>
      <c r="E29" s="138">
        <v>3</v>
      </c>
      <c r="F29" s="138">
        <v>3</v>
      </c>
      <c r="G29" s="138">
        <v>3</v>
      </c>
      <c r="H29" s="142" t="s">
        <v>18</v>
      </c>
      <c r="I29" s="140">
        <f>COUNTIF(CourseList,D29)</f>
        <v>3</v>
      </c>
      <c r="J29" s="140">
        <f>SUM(K29:AB29)</f>
        <v>4</v>
      </c>
      <c r="K29" s="139"/>
      <c r="L29" s="139"/>
      <c r="M29" s="139"/>
      <c r="N29" s="143">
        <v>1</v>
      </c>
      <c r="O29" s="143">
        <v>1</v>
      </c>
      <c r="P29" s="143"/>
      <c r="Q29" s="143"/>
      <c r="R29" s="141"/>
      <c r="S29" s="141"/>
      <c r="T29" s="141"/>
      <c r="U29" s="138"/>
      <c r="V29" s="138"/>
      <c r="W29" s="138"/>
      <c r="X29" s="138"/>
      <c r="Y29" s="138">
        <v>1</v>
      </c>
      <c r="Z29" s="138">
        <v>1</v>
      </c>
      <c r="AA29" s="138"/>
      <c r="AB29" s="138"/>
    </row>
    <row r="30" spans="1:28" x14ac:dyDescent="0.2">
      <c r="A30" s="18" t="s">
        <v>32</v>
      </c>
      <c r="B30" s="19">
        <v>3</v>
      </c>
      <c r="C30" s="7"/>
      <c r="D30" s="27" t="s">
        <v>269</v>
      </c>
      <c r="E30" s="138">
        <v>4</v>
      </c>
      <c r="F30" s="138">
        <v>4</v>
      </c>
      <c r="G30" s="138">
        <v>4</v>
      </c>
      <c r="H30" s="142" t="s">
        <v>18</v>
      </c>
      <c r="I30" s="140">
        <f t="shared" ref="I30" si="10">COUNTIF(CourseList,D30)</f>
        <v>3</v>
      </c>
      <c r="J30" s="140">
        <f t="shared" ref="J30" si="11">SUM(K30:AB30)</f>
        <v>3</v>
      </c>
      <c r="K30" s="139"/>
      <c r="L30" s="139"/>
      <c r="M30" s="139"/>
      <c r="N30" s="141">
        <v>1</v>
      </c>
      <c r="O30" s="143">
        <v>1</v>
      </c>
      <c r="P30" s="141"/>
      <c r="Q30" s="141"/>
      <c r="R30" s="141"/>
      <c r="S30" s="141"/>
      <c r="T30" s="141"/>
      <c r="U30" s="138"/>
      <c r="V30" s="138"/>
      <c r="W30" s="138"/>
      <c r="X30" s="138"/>
      <c r="Y30" s="138"/>
      <c r="Z30" s="138">
        <v>1</v>
      </c>
      <c r="AA30" s="138"/>
      <c r="AB30" s="138"/>
    </row>
    <row r="31" spans="1:28" x14ac:dyDescent="0.2">
      <c r="A31" s="18" t="s">
        <v>33</v>
      </c>
      <c r="B31" s="19">
        <f>B30-0.3</f>
        <v>2.7</v>
      </c>
      <c r="C31" s="7"/>
      <c r="D31" s="27" t="s">
        <v>1</v>
      </c>
      <c r="E31" s="138">
        <v>4</v>
      </c>
      <c r="F31" s="138">
        <v>4</v>
      </c>
      <c r="G31" s="138">
        <v>4</v>
      </c>
      <c r="H31" s="142" t="s">
        <v>19</v>
      </c>
      <c r="I31" s="140">
        <f>COUNTIF(CourseList,D31)</f>
        <v>1</v>
      </c>
      <c r="J31" s="140">
        <f>SUM(K31:AB31)</f>
        <v>1</v>
      </c>
      <c r="K31" s="139"/>
      <c r="L31" s="139"/>
      <c r="M31" s="139"/>
      <c r="N31" s="143">
        <v>1</v>
      </c>
      <c r="O31" s="143"/>
      <c r="P31" s="141"/>
      <c r="Q31" s="141"/>
      <c r="R31" s="141"/>
      <c r="S31" s="141"/>
      <c r="T31" s="141"/>
      <c r="U31" s="138"/>
      <c r="V31" s="138"/>
      <c r="W31" s="138"/>
      <c r="X31" s="138"/>
      <c r="Y31" s="138"/>
      <c r="Z31" s="138"/>
      <c r="AA31" s="138"/>
      <c r="AB31" s="138"/>
    </row>
    <row r="32" spans="1:28" x14ac:dyDescent="0.2">
      <c r="A32" s="18" t="s">
        <v>34</v>
      </c>
      <c r="B32" s="19">
        <f>B33+0.3</f>
        <v>2.2999999999999998</v>
      </c>
      <c r="C32" s="7"/>
      <c r="D32" s="27" t="s">
        <v>52</v>
      </c>
      <c r="E32" s="138">
        <v>4</v>
      </c>
      <c r="F32" s="138">
        <v>4</v>
      </c>
      <c r="G32" s="138">
        <v>4</v>
      </c>
      <c r="H32" s="142" t="s">
        <v>18</v>
      </c>
      <c r="I32" s="140">
        <f>COUNTIF(CourseList,D32)</f>
        <v>1</v>
      </c>
      <c r="J32" s="140">
        <f>SUM(K32:AB32)</f>
        <v>1</v>
      </c>
      <c r="K32" s="139"/>
      <c r="L32" s="139"/>
      <c r="M32" s="139"/>
      <c r="N32" s="143">
        <v>1</v>
      </c>
      <c r="O32" s="143"/>
      <c r="P32" s="141"/>
      <c r="Q32" s="141"/>
      <c r="R32" s="141"/>
      <c r="S32" s="141"/>
      <c r="T32" s="141"/>
      <c r="U32" s="138"/>
      <c r="V32" s="138"/>
      <c r="W32" s="138"/>
      <c r="X32" s="138"/>
      <c r="Y32" s="138"/>
      <c r="Z32" s="138"/>
      <c r="AA32" s="138"/>
      <c r="AB32" s="138"/>
    </row>
    <row r="33" spans="1:28" x14ac:dyDescent="0.2">
      <c r="A33" s="18" t="s">
        <v>35</v>
      </c>
      <c r="B33" s="19">
        <v>2</v>
      </c>
      <c r="C33" s="7"/>
      <c r="D33" s="27" t="s">
        <v>4</v>
      </c>
      <c r="E33" s="138">
        <v>2</v>
      </c>
      <c r="F33" s="138">
        <v>2</v>
      </c>
      <c r="G33" s="138">
        <v>2</v>
      </c>
      <c r="H33" s="142" t="s">
        <v>18</v>
      </c>
      <c r="I33" s="140">
        <f>COUNTIF(CourseList,D33)</f>
        <v>1</v>
      </c>
      <c r="J33" s="140">
        <f>SUM(K33:AB33)</f>
        <v>1</v>
      </c>
      <c r="K33" s="139"/>
      <c r="L33" s="139"/>
      <c r="M33" s="139"/>
      <c r="N33" s="143">
        <v>1</v>
      </c>
      <c r="O33" s="143"/>
      <c r="P33" s="141"/>
      <c r="Q33" s="141"/>
      <c r="R33" s="141"/>
      <c r="S33" s="141"/>
      <c r="T33" s="141"/>
      <c r="U33" s="138"/>
      <c r="V33" s="138"/>
      <c r="W33" s="138"/>
      <c r="X33" s="138"/>
      <c r="Y33" s="138"/>
      <c r="Z33" s="138"/>
      <c r="AA33" s="138"/>
      <c r="AB33" s="138"/>
    </row>
    <row r="34" spans="1:28" x14ac:dyDescent="0.2">
      <c r="A34" s="18" t="s">
        <v>36</v>
      </c>
      <c r="B34" s="19">
        <f>B33-0.3</f>
        <v>1.7</v>
      </c>
      <c r="C34" s="7"/>
      <c r="D34" s="27" t="s">
        <v>53</v>
      </c>
      <c r="E34" s="138">
        <v>3</v>
      </c>
      <c r="F34" s="138">
        <v>3</v>
      </c>
      <c r="G34" s="138">
        <v>3</v>
      </c>
      <c r="H34" s="142" t="s">
        <v>18</v>
      </c>
      <c r="I34" s="140">
        <f>COUNTIF(CourseList,D34)</f>
        <v>1</v>
      </c>
      <c r="J34" s="140">
        <f>SUM(K34:AB34)</f>
        <v>1</v>
      </c>
      <c r="K34" s="139"/>
      <c r="L34" s="139"/>
      <c r="M34" s="139"/>
      <c r="N34" s="143">
        <v>1</v>
      </c>
      <c r="O34" s="143"/>
      <c r="P34" s="141"/>
      <c r="Q34" s="141"/>
      <c r="R34" s="141"/>
      <c r="S34" s="141"/>
      <c r="T34" s="141"/>
      <c r="U34" s="138"/>
      <c r="V34" s="138"/>
      <c r="W34" s="138"/>
      <c r="X34" s="138"/>
      <c r="Y34" s="138"/>
      <c r="Z34" s="138"/>
      <c r="AA34" s="138"/>
      <c r="AB34" s="138"/>
    </row>
    <row r="35" spans="1:28" x14ac:dyDescent="0.2">
      <c r="A35" s="18" t="s">
        <v>37</v>
      </c>
      <c r="B35" s="19">
        <f>B36+0.3</f>
        <v>1.3</v>
      </c>
      <c r="C35" s="7"/>
      <c r="D35" s="27" t="s">
        <v>226</v>
      </c>
      <c r="E35" s="138">
        <v>4</v>
      </c>
      <c r="F35" s="138">
        <v>4</v>
      </c>
      <c r="G35" s="138">
        <v>0</v>
      </c>
      <c r="H35" s="142" t="s">
        <v>19</v>
      </c>
      <c r="I35" s="140">
        <f t="shared" ref="I35" si="12">COUNTIF(CourseList,D35)</f>
        <v>1</v>
      </c>
      <c r="J35" s="140">
        <f t="shared" ref="J35" si="13">SUM(K35:AB35)</f>
        <v>2</v>
      </c>
      <c r="K35" s="139"/>
      <c r="L35" s="139"/>
      <c r="M35" s="139"/>
      <c r="N35" s="141">
        <v>1</v>
      </c>
      <c r="O35" s="141"/>
      <c r="P35" s="141"/>
      <c r="Q35" s="141"/>
      <c r="R35" s="141"/>
      <c r="S35" s="141"/>
      <c r="T35" s="141"/>
      <c r="U35" s="138">
        <v>1</v>
      </c>
      <c r="V35" s="138"/>
      <c r="W35" s="138"/>
      <c r="X35" s="138"/>
      <c r="Y35" s="138"/>
      <c r="Z35" s="138"/>
      <c r="AA35" s="138"/>
      <c r="AB35" s="138"/>
    </row>
    <row r="36" spans="1:28" x14ac:dyDescent="0.2">
      <c r="A36" s="18" t="s">
        <v>38</v>
      </c>
      <c r="B36" s="19">
        <v>1</v>
      </c>
      <c r="C36" s="7"/>
      <c r="D36" s="27" t="s">
        <v>270</v>
      </c>
      <c r="E36" s="138">
        <v>4</v>
      </c>
      <c r="F36" s="138">
        <v>4</v>
      </c>
      <c r="G36" s="138">
        <v>4</v>
      </c>
      <c r="H36" s="142" t="s">
        <v>19</v>
      </c>
      <c r="I36" s="140">
        <f>COUNTIF(CourseList,D36)</f>
        <v>1</v>
      </c>
      <c r="J36" s="140">
        <f>SUM(K36:AB36)</f>
        <v>1</v>
      </c>
      <c r="K36" s="139"/>
      <c r="L36" s="139"/>
      <c r="M36" s="139"/>
      <c r="N36" s="143">
        <v>1</v>
      </c>
      <c r="O36" s="143"/>
      <c r="P36" s="141"/>
      <c r="Q36" s="141"/>
      <c r="R36" s="141"/>
      <c r="S36" s="141"/>
      <c r="T36" s="141"/>
      <c r="U36" s="138"/>
      <c r="V36" s="138"/>
      <c r="W36" s="138"/>
      <c r="X36" s="138"/>
      <c r="Y36" s="138"/>
      <c r="Z36" s="138"/>
      <c r="AA36" s="138"/>
      <c r="AB36" s="138"/>
    </row>
    <row r="37" spans="1:28" x14ac:dyDescent="0.2">
      <c r="A37" s="18" t="s">
        <v>39</v>
      </c>
      <c r="B37" s="19">
        <f>B36-0.3</f>
        <v>0.7</v>
      </c>
      <c r="C37" s="7"/>
      <c r="D37" s="27" t="s">
        <v>271</v>
      </c>
      <c r="E37" s="138">
        <v>3</v>
      </c>
      <c r="F37" s="138">
        <v>3</v>
      </c>
      <c r="G37" s="138">
        <v>3</v>
      </c>
      <c r="H37" s="139" t="s">
        <v>19</v>
      </c>
      <c r="I37" s="140">
        <f>COUNTIF(CourseList,D37)</f>
        <v>1</v>
      </c>
      <c r="J37" s="140">
        <f>SUM(K37:AB37)</f>
        <v>1</v>
      </c>
      <c r="K37" s="139"/>
      <c r="L37" s="139"/>
      <c r="M37" s="139"/>
      <c r="N37" s="143">
        <v>1</v>
      </c>
      <c r="O37" s="141"/>
      <c r="P37" s="141"/>
      <c r="Q37" s="141"/>
      <c r="R37" s="141"/>
      <c r="S37" s="141"/>
      <c r="T37" s="141"/>
      <c r="U37" s="138"/>
      <c r="V37" s="138"/>
      <c r="W37" s="138"/>
      <c r="X37" s="138"/>
      <c r="Y37" s="138"/>
      <c r="Z37" s="138"/>
      <c r="AA37" s="138"/>
      <c r="AB37" s="138"/>
    </row>
    <row r="38" spans="1:28" x14ac:dyDescent="0.2">
      <c r="A38" s="18" t="s">
        <v>19</v>
      </c>
      <c r="B38" s="19">
        <v>0</v>
      </c>
      <c r="C38" s="7"/>
      <c r="E38" s="138"/>
      <c r="F38" s="138"/>
      <c r="G38" s="138"/>
      <c r="H38" s="139"/>
      <c r="I38" s="140"/>
      <c r="J38" s="140"/>
      <c r="K38" s="139"/>
      <c r="L38" s="139"/>
      <c r="M38" s="139"/>
      <c r="N38" s="143"/>
      <c r="O38" s="141"/>
      <c r="P38" s="141"/>
      <c r="Q38" s="141"/>
      <c r="R38" s="141"/>
      <c r="S38" s="141"/>
      <c r="T38" s="141"/>
      <c r="U38" s="138"/>
      <c r="V38" s="138"/>
      <c r="W38" s="138"/>
      <c r="X38" s="138"/>
      <c r="Y38" s="138"/>
      <c r="Z38" s="138"/>
      <c r="AA38" s="138"/>
      <c r="AB38" s="138"/>
    </row>
    <row r="39" spans="1:28" x14ac:dyDescent="0.2">
      <c r="A39" s="20" t="s">
        <v>40</v>
      </c>
      <c r="B39" s="19">
        <v>0</v>
      </c>
      <c r="C39" s="7"/>
      <c r="D39" s="10" t="s">
        <v>220</v>
      </c>
      <c r="E39" s="138"/>
      <c r="F39" s="138"/>
      <c r="G39" s="138"/>
      <c r="H39" s="142"/>
      <c r="I39" s="140">
        <f>COUNTIF(CourseList,D39)</f>
        <v>1</v>
      </c>
      <c r="J39" s="140">
        <f>SUM(K39:AB39)</f>
        <v>0</v>
      </c>
      <c r="K39" s="139"/>
      <c r="L39" s="139"/>
      <c r="M39" s="139"/>
      <c r="N39" s="141"/>
      <c r="O39" s="141"/>
      <c r="P39" s="141"/>
      <c r="Q39" s="141"/>
      <c r="R39" s="141"/>
      <c r="S39" s="141"/>
      <c r="T39" s="141"/>
      <c r="U39" s="138"/>
      <c r="V39" s="138"/>
      <c r="W39" s="138"/>
      <c r="X39" s="138"/>
      <c r="Y39" s="138"/>
      <c r="Z39" s="138"/>
      <c r="AA39" s="138"/>
      <c r="AB39" s="138"/>
    </row>
    <row r="40" spans="1:28" x14ac:dyDescent="0.2">
      <c r="A40" s="20" t="s">
        <v>18</v>
      </c>
      <c r="B40" s="19">
        <v>0</v>
      </c>
      <c r="C40" s="7"/>
      <c r="D40" s="8" t="s">
        <v>54</v>
      </c>
      <c r="E40" s="138">
        <v>3</v>
      </c>
      <c r="F40" s="138">
        <v>3</v>
      </c>
      <c r="G40" s="138">
        <v>3</v>
      </c>
      <c r="H40" s="142" t="s">
        <v>18</v>
      </c>
      <c r="I40" s="140">
        <f>COUNTIF(CourseList,D40)</f>
        <v>3</v>
      </c>
      <c r="J40" s="140">
        <f>SUM(K40:AB40)</f>
        <v>3</v>
      </c>
      <c r="K40" s="139"/>
      <c r="L40" s="139"/>
      <c r="M40" s="139"/>
      <c r="N40" s="143">
        <v>1</v>
      </c>
      <c r="O40" s="143">
        <v>1</v>
      </c>
      <c r="P40" s="143"/>
      <c r="Q40" s="143"/>
      <c r="R40" s="141"/>
      <c r="S40" s="141"/>
      <c r="T40" s="141"/>
      <c r="U40" s="138"/>
      <c r="V40" s="138">
        <v>1</v>
      </c>
      <c r="W40" s="138"/>
      <c r="X40" s="138"/>
      <c r="Y40" s="138"/>
      <c r="Z40" s="138"/>
      <c r="AA40" s="138"/>
      <c r="AB40" s="138"/>
    </row>
    <row r="41" spans="1:28" x14ac:dyDescent="0.2">
      <c r="A41" s="20" t="s">
        <v>113</v>
      </c>
      <c r="B41" s="19">
        <v>0</v>
      </c>
      <c r="C41" s="7"/>
      <c r="D41" s="27" t="s">
        <v>55</v>
      </c>
      <c r="E41" s="138">
        <v>3</v>
      </c>
      <c r="F41" s="138">
        <v>3</v>
      </c>
      <c r="G41" s="138">
        <v>3</v>
      </c>
      <c r="H41" s="142" t="s">
        <v>19</v>
      </c>
      <c r="I41" s="140">
        <f>COUNTIF(CourseList,D41)</f>
        <v>1</v>
      </c>
      <c r="J41" s="140">
        <f>SUM(K41:AB41)</f>
        <v>1</v>
      </c>
      <c r="K41" s="139"/>
      <c r="L41" s="139"/>
      <c r="M41" s="139"/>
      <c r="N41" s="141"/>
      <c r="O41" s="143">
        <v>1</v>
      </c>
      <c r="P41" s="141"/>
      <c r="Q41" s="141"/>
      <c r="R41" s="141"/>
      <c r="S41" s="141"/>
      <c r="T41" s="141"/>
      <c r="U41" s="138"/>
      <c r="V41" s="138"/>
      <c r="W41" s="138"/>
      <c r="X41" s="138"/>
      <c r="Y41" s="138"/>
      <c r="Z41" s="138"/>
      <c r="AA41" s="138"/>
      <c r="AB41" s="138"/>
    </row>
    <row r="42" spans="1:28" x14ac:dyDescent="0.2">
      <c r="A42" s="20" t="s">
        <v>41</v>
      </c>
      <c r="B42" s="19">
        <v>0</v>
      </c>
      <c r="D42" s="27" t="s">
        <v>56</v>
      </c>
      <c r="E42" s="138">
        <v>3</v>
      </c>
      <c r="F42" s="138">
        <v>3</v>
      </c>
      <c r="G42" s="138">
        <v>3</v>
      </c>
      <c r="H42" s="142" t="s">
        <v>19</v>
      </c>
      <c r="I42" s="140">
        <f>COUNTIF(CourseList,D42)</f>
        <v>2</v>
      </c>
      <c r="J42" s="140">
        <f>SUM(K42:AB42)</f>
        <v>3</v>
      </c>
      <c r="K42" s="139"/>
      <c r="L42" s="139"/>
      <c r="M42" s="139"/>
      <c r="N42" s="141"/>
      <c r="O42" s="143">
        <v>1</v>
      </c>
      <c r="P42" s="141">
        <v>1</v>
      </c>
      <c r="Q42" s="141">
        <v>1</v>
      </c>
      <c r="R42" s="141"/>
      <c r="S42" s="141"/>
      <c r="T42" s="141"/>
      <c r="U42" s="138"/>
      <c r="V42" s="138"/>
      <c r="W42" s="138"/>
      <c r="X42" s="138"/>
      <c r="Y42" s="138"/>
      <c r="Z42" s="138"/>
      <c r="AA42" s="138"/>
      <c r="AB42" s="138"/>
    </row>
    <row r="43" spans="1:28" x14ac:dyDescent="0.2">
      <c r="A43" s="20" t="s">
        <v>42</v>
      </c>
      <c r="B43" s="19">
        <v>0</v>
      </c>
      <c r="D43" s="27" t="s">
        <v>268</v>
      </c>
      <c r="E43" s="138">
        <v>4</v>
      </c>
      <c r="F43" s="138">
        <v>4</v>
      </c>
      <c r="G43" s="138">
        <v>4</v>
      </c>
      <c r="H43" s="142" t="s">
        <v>19</v>
      </c>
      <c r="I43" s="140">
        <f t="shared" ref="I43:I45" si="14">COUNTIF(CourseList,D43)</f>
        <v>3</v>
      </c>
      <c r="J43" s="140">
        <f t="shared" ref="J43:J106" si="15">SUM(K43:AB43)</f>
        <v>3</v>
      </c>
      <c r="K43" s="139"/>
      <c r="L43" s="139"/>
      <c r="M43" s="139"/>
      <c r="N43" s="141">
        <v>1</v>
      </c>
      <c r="O43" s="143">
        <v>1</v>
      </c>
      <c r="P43" s="141"/>
      <c r="Q43" s="141"/>
      <c r="R43" s="141"/>
      <c r="S43" s="141"/>
      <c r="T43" s="141"/>
      <c r="U43" s="138"/>
      <c r="V43" s="138"/>
      <c r="W43" s="138"/>
      <c r="X43" s="138"/>
      <c r="Y43" s="138">
        <v>1</v>
      </c>
      <c r="Z43" s="138"/>
      <c r="AA43" s="138"/>
      <c r="AB43" s="138"/>
    </row>
    <row r="44" spans="1:28" x14ac:dyDescent="0.2">
      <c r="D44" s="27" t="s">
        <v>51</v>
      </c>
      <c r="E44" s="138">
        <v>3</v>
      </c>
      <c r="F44" s="138">
        <v>3</v>
      </c>
      <c r="G44" s="138">
        <v>3</v>
      </c>
      <c r="H44" s="142" t="s">
        <v>18</v>
      </c>
      <c r="I44" s="140">
        <f>COUNTIF(CourseList,D44)</f>
        <v>3</v>
      </c>
      <c r="J44" s="140">
        <f>SUM(K44:AB44)</f>
        <v>3</v>
      </c>
      <c r="K44" s="139"/>
      <c r="L44" s="139"/>
      <c r="M44" s="139"/>
      <c r="N44" s="141">
        <v>1</v>
      </c>
      <c r="O44" s="143">
        <v>1</v>
      </c>
      <c r="P44" s="141"/>
      <c r="Q44" s="141"/>
      <c r="R44" s="141"/>
      <c r="S44" s="141"/>
      <c r="T44" s="141"/>
      <c r="U44" s="138"/>
      <c r="V44" s="138"/>
      <c r="W44" s="138"/>
      <c r="X44" s="138"/>
      <c r="Y44" s="138">
        <v>1</v>
      </c>
      <c r="Z44" s="138"/>
      <c r="AA44" s="138"/>
      <c r="AB44" s="138"/>
    </row>
    <row r="45" spans="1:28" x14ac:dyDescent="0.2">
      <c r="A45" s="17" t="s">
        <v>121</v>
      </c>
      <c r="B45" s="17" t="s">
        <v>136</v>
      </c>
      <c r="D45" s="27" t="s">
        <v>269</v>
      </c>
      <c r="E45" s="138">
        <v>4</v>
      </c>
      <c r="F45" s="138">
        <v>4</v>
      </c>
      <c r="G45" s="138">
        <v>4</v>
      </c>
      <c r="H45" s="142" t="s">
        <v>18</v>
      </c>
      <c r="I45" s="140">
        <f t="shared" si="14"/>
        <v>3</v>
      </c>
      <c r="J45" s="140">
        <f t="shared" si="15"/>
        <v>2</v>
      </c>
      <c r="K45" s="139"/>
      <c r="L45" s="139"/>
      <c r="M45" s="139"/>
      <c r="N45" s="141">
        <v>1</v>
      </c>
      <c r="O45" s="143">
        <v>1</v>
      </c>
      <c r="P45" s="141"/>
      <c r="Q45" s="141"/>
      <c r="R45" s="141"/>
      <c r="S45" s="141"/>
      <c r="T45" s="141"/>
      <c r="U45" s="138"/>
      <c r="V45" s="138"/>
      <c r="W45" s="138"/>
      <c r="X45" s="138"/>
      <c r="Y45" s="138"/>
      <c r="Z45" s="138"/>
      <c r="AA45" s="138"/>
      <c r="AB45" s="138"/>
    </row>
    <row r="46" spans="1:28" x14ac:dyDescent="0.2">
      <c r="A46" s="19" t="s">
        <v>123</v>
      </c>
      <c r="B46" s="23">
        <v>43070</v>
      </c>
      <c r="D46" s="27" t="s">
        <v>57</v>
      </c>
      <c r="E46" s="138">
        <v>3</v>
      </c>
      <c r="F46" s="138">
        <v>3</v>
      </c>
      <c r="G46" s="138">
        <v>3</v>
      </c>
      <c r="H46" s="142" t="s">
        <v>18</v>
      </c>
      <c r="I46" s="140">
        <f t="shared" ref="I46:I59" si="16">COUNTIF(CourseList,D46)</f>
        <v>1</v>
      </c>
      <c r="J46" s="140">
        <f t="shared" si="15"/>
        <v>1</v>
      </c>
      <c r="K46" s="139"/>
      <c r="L46" s="139"/>
      <c r="M46" s="139"/>
      <c r="N46" s="141"/>
      <c r="O46" s="143">
        <v>1</v>
      </c>
      <c r="P46" s="141"/>
      <c r="Q46" s="141"/>
      <c r="R46" s="141"/>
      <c r="S46" s="141"/>
      <c r="T46" s="141"/>
      <c r="U46" s="138"/>
      <c r="V46" s="138"/>
      <c r="W46" s="138"/>
      <c r="X46" s="138"/>
      <c r="Y46" s="138"/>
      <c r="Z46" s="138"/>
      <c r="AA46" s="138"/>
      <c r="AB46" s="138"/>
    </row>
    <row r="47" spans="1:28" x14ac:dyDescent="0.2">
      <c r="A47" s="19" t="s">
        <v>124</v>
      </c>
      <c r="B47" s="23">
        <v>43221</v>
      </c>
      <c r="D47" s="27" t="s">
        <v>58</v>
      </c>
      <c r="E47" s="138">
        <v>4</v>
      </c>
      <c r="F47" s="138">
        <v>4</v>
      </c>
      <c r="G47" s="138">
        <v>4</v>
      </c>
      <c r="H47" s="142" t="s">
        <v>19</v>
      </c>
      <c r="I47" s="140">
        <f t="shared" si="16"/>
        <v>1</v>
      </c>
      <c r="J47" s="140">
        <f t="shared" si="15"/>
        <v>1</v>
      </c>
      <c r="K47" s="139"/>
      <c r="L47" s="139"/>
      <c r="M47" s="139"/>
      <c r="N47" s="141"/>
      <c r="O47" s="143">
        <v>1</v>
      </c>
      <c r="P47" s="141"/>
      <c r="Q47" s="141"/>
      <c r="R47" s="141"/>
      <c r="S47" s="141"/>
      <c r="T47" s="141"/>
      <c r="U47" s="138"/>
      <c r="V47" s="138"/>
      <c r="W47" s="138"/>
      <c r="X47" s="138"/>
      <c r="Y47" s="138"/>
      <c r="Z47" s="138"/>
      <c r="AA47" s="138"/>
      <c r="AB47" s="138"/>
    </row>
    <row r="48" spans="1:28" x14ac:dyDescent="0.2">
      <c r="A48" s="19" t="s">
        <v>125</v>
      </c>
      <c r="B48" s="23">
        <v>43313</v>
      </c>
      <c r="D48" s="27" t="s">
        <v>59</v>
      </c>
      <c r="E48" s="138">
        <v>4</v>
      </c>
      <c r="F48" s="138">
        <v>4</v>
      </c>
      <c r="G48" s="138">
        <v>4</v>
      </c>
      <c r="H48" s="142" t="s">
        <v>19</v>
      </c>
      <c r="I48" s="140">
        <f t="shared" si="16"/>
        <v>1</v>
      </c>
      <c r="J48" s="140">
        <f t="shared" si="15"/>
        <v>1</v>
      </c>
      <c r="K48" s="139"/>
      <c r="L48" s="139"/>
      <c r="M48" s="139"/>
      <c r="N48" s="141"/>
      <c r="O48" s="143">
        <v>1</v>
      </c>
      <c r="P48" s="141"/>
      <c r="Q48" s="141"/>
      <c r="R48" s="141"/>
      <c r="S48" s="141"/>
      <c r="T48" s="141"/>
      <c r="U48" s="138"/>
      <c r="V48" s="138"/>
      <c r="W48" s="138"/>
      <c r="X48" s="138"/>
      <c r="Y48" s="138"/>
      <c r="Z48" s="138"/>
      <c r="AA48" s="138"/>
      <c r="AB48" s="138"/>
    </row>
    <row r="49" spans="1:28" x14ac:dyDescent="0.2">
      <c r="A49" s="19" t="s">
        <v>122</v>
      </c>
      <c r="B49" s="23">
        <v>43435</v>
      </c>
      <c r="D49" s="27" t="s">
        <v>2</v>
      </c>
      <c r="E49" s="138">
        <v>2</v>
      </c>
      <c r="F49" s="138">
        <v>2</v>
      </c>
      <c r="G49" s="138">
        <v>2</v>
      </c>
      <c r="H49" s="142" t="s">
        <v>19</v>
      </c>
      <c r="I49" s="140">
        <f t="shared" si="16"/>
        <v>1</v>
      </c>
      <c r="J49" s="140">
        <f t="shared" si="15"/>
        <v>1</v>
      </c>
      <c r="K49" s="139"/>
      <c r="L49" s="139"/>
      <c r="M49" s="139"/>
      <c r="N49" s="141"/>
      <c r="O49" s="143">
        <v>1</v>
      </c>
      <c r="P49" s="141"/>
      <c r="Q49" s="141"/>
      <c r="R49" s="141"/>
      <c r="S49" s="141"/>
      <c r="T49" s="141"/>
      <c r="U49" s="138"/>
      <c r="V49" s="138"/>
      <c r="W49" s="138"/>
      <c r="X49" s="138"/>
      <c r="Y49" s="138"/>
      <c r="Z49" s="138"/>
      <c r="AA49" s="138"/>
      <c r="AB49" s="138"/>
    </row>
    <row r="50" spans="1:28" x14ac:dyDescent="0.2">
      <c r="A50" s="19" t="s">
        <v>126</v>
      </c>
      <c r="B50" s="23">
        <v>43586</v>
      </c>
      <c r="D50" s="27" t="s">
        <v>3</v>
      </c>
      <c r="E50" s="138">
        <v>2</v>
      </c>
      <c r="F50" s="138">
        <v>2</v>
      </c>
      <c r="G50" s="138">
        <v>2</v>
      </c>
      <c r="H50" s="142" t="s">
        <v>18</v>
      </c>
      <c r="I50" s="140">
        <f t="shared" si="16"/>
        <v>1</v>
      </c>
      <c r="J50" s="140">
        <f t="shared" si="15"/>
        <v>1</v>
      </c>
      <c r="K50" s="139"/>
      <c r="L50" s="139"/>
      <c r="M50" s="139"/>
      <c r="N50" s="141"/>
      <c r="O50" s="143">
        <v>1</v>
      </c>
      <c r="P50" s="141"/>
      <c r="Q50" s="141"/>
      <c r="R50" s="141"/>
      <c r="S50" s="141"/>
      <c r="T50" s="141"/>
      <c r="U50" s="138"/>
      <c r="V50" s="138"/>
      <c r="W50" s="138"/>
      <c r="X50" s="138"/>
      <c r="Y50" s="138"/>
      <c r="Z50" s="138"/>
      <c r="AA50" s="138"/>
      <c r="AB50" s="138"/>
    </row>
    <row r="51" spans="1:28" x14ac:dyDescent="0.2">
      <c r="A51" s="19" t="s">
        <v>127</v>
      </c>
      <c r="B51" s="23">
        <v>43678</v>
      </c>
      <c r="D51" s="27" t="s">
        <v>60</v>
      </c>
      <c r="E51" s="138">
        <v>4</v>
      </c>
      <c r="F51" s="138">
        <v>4</v>
      </c>
      <c r="G51" s="138">
        <v>4</v>
      </c>
      <c r="H51" s="142" t="s">
        <v>18</v>
      </c>
      <c r="I51" s="140">
        <f t="shared" si="16"/>
        <v>1</v>
      </c>
      <c r="J51" s="140">
        <f t="shared" si="15"/>
        <v>1</v>
      </c>
      <c r="K51" s="139"/>
      <c r="L51" s="139"/>
      <c r="M51" s="139"/>
      <c r="N51" s="141"/>
      <c r="O51" s="143">
        <v>1</v>
      </c>
      <c r="P51" s="141"/>
      <c r="Q51" s="141"/>
      <c r="R51" s="141"/>
      <c r="S51" s="141"/>
      <c r="T51" s="141"/>
      <c r="U51" s="138"/>
      <c r="V51" s="138"/>
      <c r="W51" s="138"/>
      <c r="X51" s="138"/>
      <c r="Y51" s="138"/>
      <c r="Z51" s="138"/>
      <c r="AA51" s="138"/>
      <c r="AB51" s="138"/>
    </row>
    <row r="52" spans="1:28" x14ac:dyDescent="0.2">
      <c r="A52" s="19" t="s">
        <v>128</v>
      </c>
      <c r="B52" s="23">
        <v>43800</v>
      </c>
      <c r="D52" s="27" t="s">
        <v>61</v>
      </c>
      <c r="E52" s="138">
        <v>4</v>
      </c>
      <c r="F52" s="138">
        <v>4</v>
      </c>
      <c r="G52" s="138">
        <v>4</v>
      </c>
      <c r="H52" s="142" t="s">
        <v>19</v>
      </c>
      <c r="I52" s="140">
        <f t="shared" si="16"/>
        <v>1</v>
      </c>
      <c r="J52" s="140">
        <f t="shared" si="15"/>
        <v>1</v>
      </c>
      <c r="K52" s="139"/>
      <c r="L52" s="139"/>
      <c r="M52" s="139"/>
      <c r="N52" s="141"/>
      <c r="O52" s="143">
        <v>1</v>
      </c>
      <c r="P52" s="141"/>
      <c r="Q52" s="141"/>
      <c r="R52" s="141"/>
      <c r="S52" s="141"/>
      <c r="T52" s="141"/>
      <c r="U52" s="138"/>
      <c r="V52" s="138"/>
      <c r="W52" s="138"/>
      <c r="X52" s="138"/>
      <c r="Y52" s="138"/>
      <c r="Z52" s="138"/>
      <c r="AA52" s="138"/>
      <c r="AB52" s="138"/>
    </row>
    <row r="53" spans="1:28" x14ac:dyDescent="0.2">
      <c r="A53" s="19" t="s">
        <v>137</v>
      </c>
      <c r="B53" s="23">
        <v>43952</v>
      </c>
      <c r="D53" s="27" t="s">
        <v>62</v>
      </c>
      <c r="E53" s="138">
        <v>4</v>
      </c>
      <c r="F53" s="138">
        <v>4</v>
      </c>
      <c r="G53" s="138">
        <v>4</v>
      </c>
      <c r="H53" s="142" t="s">
        <v>19</v>
      </c>
      <c r="I53" s="140">
        <f t="shared" si="16"/>
        <v>1</v>
      </c>
      <c r="J53" s="140">
        <f t="shared" si="15"/>
        <v>1</v>
      </c>
      <c r="K53" s="139"/>
      <c r="L53" s="139"/>
      <c r="M53" s="139"/>
      <c r="N53" s="141"/>
      <c r="O53" s="143">
        <v>1</v>
      </c>
      <c r="P53" s="141"/>
      <c r="Q53" s="141"/>
      <c r="R53" s="141"/>
      <c r="S53" s="141"/>
      <c r="T53" s="141"/>
      <c r="U53" s="138"/>
      <c r="V53" s="138"/>
      <c r="W53" s="138"/>
      <c r="X53" s="138"/>
      <c r="Y53" s="138"/>
      <c r="Z53" s="138"/>
      <c r="AA53" s="138"/>
      <c r="AB53" s="138"/>
    </row>
    <row r="54" spans="1:28" x14ac:dyDescent="0.2">
      <c r="A54" s="19" t="s">
        <v>138</v>
      </c>
      <c r="B54" s="23">
        <v>44044</v>
      </c>
      <c r="D54" s="27" t="s">
        <v>63</v>
      </c>
      <c r="E54" s="138">
        <v>4</v>
      </c>
      <c r="F54" s="138">
        <v>4</v>
      </c>
      <c r="G54" s="138">
        <v>4</v>
      </c>
      <c r="H54" s="142" t="s">
        <v>18</v>
      </c>
      <c r="I54" s="140">
        <f t="shared" si="16"/>
        <v>1</v>
      </c>
      <c r="J54" s="140">
        <f t="shared" si="15"/>
        <v>1</v>
      </c>
      <c r="K54" s="139"/>
      <c r="L54" s="139"/>
      <c r="M54" s="139"/>
      <c r="N54" s="141"/>
      <c r="O54" s="143">
        <v>1</v>
      </c>
      <c r="P54" s="141"/>
      <c r="Q54" s="141"/>
      <c r="R54" s="141"/>
      <c r="S54" s="141"/>
      <c r="T54" s="141"/>
      <c r="U54" s="138"/>
      <c r="V54" s="138"/>
      <c r="W54" s="138"/>
      <c r="X54" s="138"/>
      <c r="Y54" s="138"/>
      <c r="Z54" s="138"/>
      <c r="AA54" s="138"/>
      <c r="AB54" s="138"/>
    </row>
    <row r="55" spans="1:28" x14ac:dyDescent="0.2">
      <c r="A55" s="19" t="s">
        <v>139</v>
      </c>
      <c r="B55" s="23">
        <v>44166</v>
      </c>
      <c r="D55" s="27" t="s">
        <v>64</v>
      </c>
      <c r="E55" s="138">
        <v>3</v>
      </c>
      <c r="F55" s="138">
        <v>3</v>
      </c>
      <c r="G55" s="138">
        <v>3</v>
      </c>
      <c r="H55" s="142" t="s">
        <v>18</v>
      </c>
      <c r="I55" s="140">
        <f t="shared" si="16"/>
        <v>1</v>
      </c>
      <c r="J55" s="140">
        <f t="shared" si="15"/>
        <v>1</v>
      </c>
      <c r="K55" s="139"/>
      <c r="L55" s="139"/>
      <c r="M55" s="139"/>
      <c r="N55" s="141"/>
      <c r="O55" s="143">
        <v>1</v>
      </c>
      <c r="P55" s="141"/>
      <c r="Q55" s="141"/>
      <c r="R55" s="141"/>
      <c r="S55" s="141"/>
      <c r="T55" s="141"/>
      <c r="U55" s="138"/>
      <c r="V55" s="138"/>
      <c r="W55" s="138"/>
      <c r="X55" s="138"/>
      <c r="Y55" s="138"/>
      <c r="Z55" s="138"/>
      <c r="AA55" s="138"/>
      <c r="AB55" s="138"/>
    </row>
    <row r="56" spans="1:28" x14ac:dyDescent="0.2">
      <c r="A56" s="144" t="s">
        <v>272</v>
      </c>
      <c r="B56" s="23">
        <v>44317</v>
      </c>
      <c r="D56" s="27" t="s">
        <v>65</v>
      </c>
      <c r="E56" s="138">
        <v>3</v>
      </c>
      <c r="F56" s="138">
        <v>3</v>
      </c>
      <c r="G56" s="138">
        <v>3</v>
      </c>
      <c r="H56" s="142" t="s">
        <v>18</v>
      </c>
      <c r="I56" s="140">
        <f t="shared" si="16"/>
        <v>1</v>
      </c>
      <c r="J56" s="140">
        <f t="shared" si="15"/>
        <v>1</v>
      </c>
      <c r="K56" s="139"/>
      <c r="L56" s="139"/>
      <c r="M56" s="139"/>
      <c r="N56" s="141"/>
      <c r="O56" s="143">
        <v>1</v>
      </c>
      <c r="P56" s="141"/>
      <c r="Q56" s="141"/>
      <c r="R56" s="141"/>
      <c r="S56" s="141"/>
      <c r="T56" s="141"/>
      <c r="U56" s="138"/>
      <c r="V56" s="138"/>
      <c r="W56" s="138"/>
      <c r="X56" s="138"/>
      <c r="Y56" s="138"/>
      <c r="Z56" s="138"/>
      <c r="AA56" s="138"/>
      <c r="AB56" s="138"/>
    </row>
    <row r="57" spans="1:28" x14ac:dyDescent="0.2">
      <c r="D57" s="27" t="s">
        <v>273</v>
      </c>
      <c r="E57" s="138">
        <v>3</v>
      </c>
      <c r="F57" s="138">
        <v>3</v>
      </c>
      <c r="G57" s="138">
        <v>0</v>
      </c>
      <c r="H57" s="142" t="s">
        <v>18</v>
      </c>
      <c r="I57" s="140">
        <f t="shared" si="16"/>
        <v>1</v>
      </c>
      <c r="J57" s="140">
        <f t="shared" si="15"/>
        <v>1</v>
      </c>
      <c r="K57" s="139"/>
      <c r="L57" s="139"/>
      <c r="M57" s="139"/>
      <c r="N57" s="141"/>
      <c r="O57" s="143">
        <v>1</v>
      </c>
      <c r="P57" s="141"/>
      <c r="Q57" s="141"/>
      <c r="R57" s="141"/>
      <c r="S57" s="141"/>
      <c r="T57" s="141"/>
      <c r="U57" s="138"/>
      <c r="V57" s="138"/>
      <c r="W57" s="138"/>
      <c r="X57" s="138"/>
      <c r="Y57" s="138"/>
      <c r="Z57" s="138"/>
      <c r="AA57" s="138"/>
      <c r="AB57" s="138"/>
    </row>
    <row r="58" spans="1:28" x14ac:dyDescent="0.2">
      <c r="D58" s="27" t="s">
        <v>274</v>
      </c>
      <c r="E58" s="138">
        <v>4</v>
      </c>
      <c r="F58" s="138">
        <v>4</v>
      </c>
      <c r="G58" s="138">
        <v>0</v>
      </c>
      <c r="H58" s="142" t="s">
        <v>19</v>
      </c>
      <c r="I58" s="140">
        <f t="shared" si="16"/>
        <v>1</v>
      </c>
      <c r="J58" s="140">
        <f t="shared" si="15"/>
        <v>1</v>
      </c>
      <c r="K58" s="139"/>
      <c r="L58" s="139"/>
      <c r="M58" s="139"/>
      <c r="N58" s="141"/>
      <c r="O58" s="143">
        <v>1</v>
      </c>
      <c r="P58" s="141"/>
      <c r="Q58" s="141"/>
      <c r="R58" s="141"/>
      <c r="S58" s="141"/>
      <c r="T58" s="141"/>
      <c r="U58" s="138"/>
      <c r="V58" s="138"/>
      <c r="W58" s="138"/>
      <c r="X58" s="138"/>
      <c r="Y58" s="138"/>
      <c r="Z58" s="138"/>
      <c r="AA58" s="138"/>
      <c r="AB58" s="138"/>
    </row>
    <row r="59" spans="1:28" x14ac:dyDescent="0.2">
      <c r="D59" s="27" t="s">
        <v>218</v>
      </c>
      <c r="E59" s="138"/>
      <c r="F59" s="138"/>
      <c r="G59" s="138"/>
      <c r="H59" s="142"/>
      <c r="I59" s="140">
        <f t="shared" si="16"/>
        <v>18</v>
      </c>
      <c r="J59" s="140">
        <f t="shared" si="15"/>
        <v>0</v>
      </c>
      <c r="K59" s="139"/>
      <c r="L59" s="139"/>
      <c r="M59" s="139"/>
      <c r="N59" s="141"/>
      <c r="O59" s="143"/>
      <c r="P59" s="141"/>
      <c r="Q59" s="141"/>
      <c r="R59" s="141"/>
      <c r="S59" s="141"/>
      <c r="T59" s="141"/>
      <c r="U59" s="138"/>
      <c r="V59" s="138"/>
      <c r="W59" s="138"/>
      <c r="X59" s="138"/>
      <c r="Y59" s="138"/>
      <c r="Z59" s="138"/>
      <c r="AA59" s="138"/>
      <c r="AB59" s="138"/>
    </row>
    <row r="60" spans="1:28" x14ac:dyDescent="0.2">
      <c r="D60" s="10" t="s">
        <v>221</v>
      </c>
      <c r="E60" s="138"/>
      <c r="F60" s="138"/>
      <c r="G60" s="138"/>
      <c r="H60" s="139"/>
      <c r="I60" s="140">
        <f t="shared" ref="I60:I74" si="17">COUNTIF(CourseList,D60)</f>
        <v>1</v>
      </c>
      <c r="J60" s="140">
        <f t="shared" si="15"/>
        <v>0</v>
      </c>
      <c r="K60" s="139"/>
      <c r="L60" s="139"/>
      <c r="M60" s="139"/>
      <c r="N60" s="141"/>
      <c r="O60" s="141"/>
      <c r="P60" s="141"/>
      <c r="Q60" s="141"/>
      <c r="R60" s="141"/>
      <c r="S60" s="141"/>
      <c r="T60" s="141"/>
      <c r="U60" s="138"/>
      <c r="V60" s="138"/>
      <c r="W60" s="138"/>
      <c r="X60" s="138"/>
      <c r="Y60" s="138"/>
      <c r="Z60" s="138"/>
      <c r="AA60" s="138"/>
      <c r="AB60" s="138"/>
    </row>
    <row r="61" spans="1:28" x14ac:dyDescent="0.2">
      <c r="D61" s="27" t="s">
        <v>56</v>
      </c>
      <c r="E61" s="138">
        <v>3</v>
      </c>
      <c r="F61" s="138">
        <v>3</v>
      </c>
      <c r="G61" s="138">
        <v>3</v>
      </c>
      <c r="H61" s="142" t="s">
        <v>19</v>
      </c>
      <c r="I61" s="140">
        <f t="shared" ref="I61:I72" si="18">COUNTIF(CourseList,D61)</f>
        <v>2</v>
      </c>
      <c r="J61" s="140">
        <f t="shared" si="15"/>
        <v>3</v>
      </c>
      <c r="K61" s="139"/>
      <c r="L61" s="139"/>
      <c r="M61" s="139"/>
      <c r="N61" s="141"/>
      <c r="O61" s="141">
        <v>1</v>
      </c>
      <c r="P61" s="141">
        <v>1</v>
      </c>
      <c r="Q61" s="141">
        <v>1</v>
      </c>
      <c r="R61" s="141"/>
      <c r="S61" s="141"/>
      <c r="T61" s="141"/>
      <c r="U61" s="138"/>
      <c r="V61" s="138"/>
      <c r="W61" s="138"/>
      <c r="X61" s="138"/>
      <c r="Y61" s="138"/>
      <c r="Z61" s="138"/>
      <c r="AA61" s="138"/>
      <c r="AB61" s="138"/>
    </row>
    <row r="62" spans="1:28" x14ac:dyDescent="0.2">
      <c r="D62" s="27" t="s">
        <v>66</v>
      </c>
      <c r="E62" s="138">
        <v>4</v>
      </c>
      <c r="F62" s="138">
        <v>4</v>
      </c>
      <c r="G62" s="138">
        <v>4</v>
      </c>
      <c r="H62" s="142" t="s">
        <v>18</v>
      </c>
      <c r="I62" s="140">
        <f t="shared" si="18"/>
        <v>2</v>
      </c>
      <c r="J62" s="140">
        <f t="shared" si="15"/>
        <v>3</v>
      </c>
      <c r="K62" s="139"/>
      <c r="L62" s="139"/>
      <c r="M62" s="139"/>
      <c r="N62" s="141"/>
      <c r="O62" s="141"/>
      <c r="P62" s="141">
        <v>1</v>
      </c>
      <c r="Q62" s="141">
        <v>1</v>
      </c>
      <c r="R62" s="141"/>
      <c r="S62" s="141"/>
      <c r="T62" s="141">
        <v>1</v>
      </c>
      <c r="U62" s="138"/>
      <c r="V62" s="138"/>
      <c r="W62" s="138"/>
      <c r="X62" s="138"/>
      <c r="Y62" s="138"/>
      <c r="Z62" s="138"/>
      <c r="AA62" s="138"/>
      <c r="AB62" s="138"/>
    </row>
    <row r="63" spans="1:28" x14ac:dyDescent="0.2">
      <c r="D63" s="27" t="s">
        <v>67</v>
      </c>
      <c r="E63" s="138">
        <v>4</v>
      </c>
      <c r="F63" s="138">
        <v>4</v>
      </c>
      <c r="G63" s="138">
        <v>4</v>
      </c>
      <c r="H63" s="142" t="s">
        <v>19</v>
      </c>
      <c r="I63" s="140">
        <f t="shared" si="18"/>
        <v>2</v>
      </c>
      <c r="J63" s="140">
        <f t="shared" si="15"/>
        <v>3</v>
      </c>
      <c r="K63" s="139"/>
      <c r="L63" s="139"/>
      <c r="M63" s="139"/>
      <c r="N63" s="141"/>
      <c r="O63" s="141"/>
      <c r="P63" s="141">
        <v>1</v>
      </c>
      <c r="Q63" s="141">
        <v>1</v>
      </c>
      <c r="R63" s="141"/>
      <c r="S63" s="141"/>
      <c r="T63" s="141">
        <v>1</v>
      </c>
      <c r="U63" s="138"/>
      <c r="V63" s="138"/>
      <c r="W63" s="138"/>
      <c r="X63" s="138"/>
      <c r="Y63" s="138"/>
      <c r="Z63" s="138"/>
      <c r="AA63" s="138"/>
      <c r="AB63" s="138"/>
    </row>
    <row r="64" spans="1:28" x14ac:dyDescent="0.2">
      <c r="D64" s="27" t="s">
        <v>68</v>
      </c>
      <c r="E64" s="138">
        <v>3</v>
      </c>
      <c r="F64" s="138">
        <v>3</v>
      </c>
      <c r="G64" s="138">
        <v>3</v>
      </c>
      <c r="H64" s="142" t="s">
        <v>18</v>
      </c>
      <c r="I64" s="140">
        <f t="shared" si="18"/>
        <v>2</v>
      </c>
      <c r="J64" s="140">
        <f t="shared" si="15"/>
        <v>3</v>
      </c>
      <c r="K64" s="139"/>
      <c r="L64" s="139"/>
      <c r="M64" s="139"/>
      <c r="N64" s="141"/>
      <c r="O64" s="141"/>
      <c r="P64" s="141">
        <v>1</v>
      </c>
      <c r="Q64" s="141">
        <v>1</v>
      </c>
      <c r="R64" s="141"/>
      <c r="S64" s="141"/>
      <c r="T64" s="141">
        <v>1</v>
      </c>
      <c r="U64" s="138"/>
      <c r="V64" s="138"/>
      <c r="W64" s="138"/>
      <c r="X64" s="138"/>
      <c r="Y64" s="138"/>
      <c r="Z64" s="138"/>
      <c r="AA64" s="138"/>
      <c r="AB64" s="138"/>
    </row>
    <row r="65" spans="4:28" x14ac:dyDescent="0.2">
      <c r="D65" s="27" t="s">
        <v>69</v>
      </c>
      <c r="E65" s="138">
        <v>4</v>
      </c>
      <c r="F65" s="138">
        <v>4</v>
      </c>
      <c r="G65" s="138">
        <v>4</v>
      </c>
      <c r="H65" s="142" t="s">
        <v>18</v>
      </c>
      <c r="I65" s="140">
        <f t="shared" si="18"/>
        <v>1</v>
      </c>
      <c r="J65" s="140">
        <f t="shared" si="15"/>
        <v>2</v>
      </c>
      <c r="K65" s="139"/>
      <c r="L65" s="139"/>
      <c r="M65" s="139"/>
      <c r="N65" s="141"/>
      <c r="O65" s="141"/>
      <c r="P65" s="141">
        <v>1</v>
      </c>
      <c r="Q65" s="141">
        <v>1</v>
      </c>
      <c r="R65" s="141"/>
      <c r="S65" s="141"/>
      <c r="T65" s="141"/>
      <c r="U65" s="138"/>
      <c r="V65" s="138"/>
      <c r="W65" s="138"/>
      <c r="X65" s="138"/>
      <c r="Y65" s="138"/>
      <c r="Z65" s="138"/>
      <c r="AA65" s="138"/>
      <c r="AB65" s="138"/>
    </row>
    <row r="66" spans="4:28" x14ac:dyDescent="0.2">
      <c r="D66" s="27" t="s">
        <v>70</v>
      </c>
      <c r="E66" s="138">
        <v>4</v>
      </c>
      <c r="F66" s="138">
        <v>4</v>
      </c>
      <c r="G66" s="138">
        <v>4</v>
      </c>
      <c r="H66" s="142" t="s">
        <v>18</v>
      </c>
      <c r="I66" s="140">
        <f t="shared" si="18"/>
        <v>1</v>
      </c>
      <c r="J66" s="140">
        <f t="shared" si="15"/>
        <v>2</v>
      </c>
      <c r="K66" s="139"/>
      <c r="L66" s="139"/>
      <c r="M66" s="139"/>
      <c r="N66" s="141"/>
      <c r="O66" s="141"/>
      <c r="P66" s="141">
        <v>1</v>
      </c>
      <c r="Q66" s="141">
        <v>1</v>
      </c>
      <c r="R66" s="141"/>
      <c r="S66" s="141"/>
      <c r="T66" s="141"/>
      <c r="U66" s="138"/>
      <c r="V66" s="138"/>
      <c r="W66" s="138"/>
      <c r="X66" s="138"/>
      <c r="Y66" s="138"/>
      <c r="Z66" s="138"/>
      <c r="AA66" s="138"/>
      <c r="AB66" s="138"/>
    </row>
    <row r="67" spans="4:28" x14ac:dyDescent="0.2">
      <c r="D67" s="27" t="s">
        <v>71</v>
      </c>
      <c r="E67" s="138">
        <v>4</v>
      </c>
      <c r="F67" s="138">
        <v>4</v>
      </c>
      <c r="G67" s="138">
        <v>0</v>
      </c>
      <c r="H67" s="142" t="s">
        <v>18</v>
      </c>
      <c r="I67" s="140">
        <f t="shared" si="18"/>
        <v>3</v>
      </c>
      <c r="J67" s="140">
        <f t="shared" si="15"/>
        <v>4</v>
      </c>
      <c r="K67" s="139"/>
      <c r="L67" s="139"/>
      <c r="M67" s="139"/>
      <c r="N67" s="141"/>
      <c r="O67" s="141"/>
      <c r="P67" s="141">
        <v>1</v>
      </c>
      <c r="Q67" s="141">
        <v>1</v>
      </c>
      <c r="R67" s="141"/>
      <c r="S67" s="141"/>
      <c r="T67" s="141">
        <v>1</v>
      </c>
      <c r="U67" s="138"/>
      <c r="V67" s="138">
        <v>1</v>
      </c>
      <c r="W67" s="138"/>
      <c r="X67" s="138"/>
      <c r="Y67" s="138"/>
      <c r="Z67" s="138"/>
      <c r="AA67" s="138"/>
      <c r="AB67" s="138"/>
    </row>
    <row r="68" spans="4:28" x14ac:dyDescent="0.2">
      <c r="D68" s="27" t="s">
        <v>72</v>
      </c>
      <c r="E68" s="138">
        <v>4</v>
      </c>
      <c r="F68" s="138">
        <v>4</v>
      </c>
      <c r="G68" s="138">
        <v>0</v>
      </c>
      <c r="H68" s="142" t="s">
        <v>19</v>
      </c>
      <c r="I68" s="140">
        <f t="shared" si="18"/>
        <v>2</v>
      </c>
      <c r="J68" s="140">
        <f t="shared" si="15"/>
        <v>3</v>
      </c>
      <c r="K68" s="139"/>
      <c r="L68" s="139"/>
      <c r="M68" s="139"/>
      <c r="N68" s="141"/>
      <c r="O68" s="141"/>
      <c r="P68" s="141">
        <v>1</v>
      </c>
      <c r="Q68" s="141">
        <v>1</v>
      </c>
      <c r="R68" s="141"/>
      <c r="S68" s="141"/>
      <c r="T68" s="141">
        <v>1</v>
      </c>
      <c r="U68" s="138"/>
      <c r="V68" s="138"/>
      <c r="W68" s="138"/>
      <c r="X68" s="138"/>
      <c r="Y68" s="138"/>
      <c r="Z68" s="138"/>
      <c r="AA68" s="138"/>
      <c r="AB68" s="138"/>
    </row>
    <row r="69" spans="4:28" x14ac:dyDescent="0.2">
      <c r="D69" s="27" t="s">
        <v>73</v>
      </c>
      <c r="E69" s="138">
        <v>4</v>
      </c>
      <c r="F69" s="138">
        <v>4</v>
      </c>
      <c r="G69" s="138">
        <v>0</v>
      </c>
      <c r="H69" s="142" t="s">
        <v>21</v>
      </c>
      <c r="I69" s="140">
        <f t="shared" si="18"/>
        <v>1</v>
      </c>
      <c r="J69" s="140">
        <f t="shared" si="15"/>
        <v>2</v>
      </c>
      <c r="K69" s="139"/>
      <c r="L69" s="139"/>
      <c r="M69" s="139"/>
      <c r="N69" s="141"/>
      <c r="O69" s="141"/>
      <c r="P69" s="141">
        <v>1</v>
      </c>
      <c r="Q69" s="141">
        <v>1</v>
      </c>
      <c r="R69" s="141"/>
      <c r="S69" s="141"/>
      <c r="T69" s="141"/>
      <c r="U69" s="138"/>
      <c r="V69" s="138"/>
      <c r="W69" s="138"/>
      <c r="X69" s="138"/>
      <c r="Y69" s="138"/>
      <c r="Z69" s="138"/>
      <c r="AA69" s="138"/>
      <c r="AB69" s="138"/>
    </row>
    <row r="70" spans="4:28" x14ac:dyDescent="0.2">
      <c r="D70" s="27" t="s">
        <v>74</v>
      </c>
      <c r="E70" s="138">
        <v>4</v>
      </c>
      <c r="F70" s="138">
        <v>4</v>
      </c>
      <c r="G70" s="138">
        <v>0</v>
      </c>
      <c r="H70" s="142" t="s">
        <v>19</v>
      </c>
      <c r="I70" s="140">
        <f t="shared" si="18"/>
        <v>2</v>
      </c>
      <c r="J70" s="140">
        <f t="shared" si="15"/>
        <v>3</v>
      </c>
      <c r="K70" s="139"/>
      <c r="L70" s="139"/>
      <c r="M70" s="139"/>
      <c r="N70" s="141"/>
      <c r="O70" s="141"/>
      <c r="P70" s="141">
        <v>1</v>
      </c>
      <c r="Q70" s="141">
        <v>1</v>
      </c>
      <c r="R70" s="141"/>
      <c r="S70" s="141"/>
      <c r="T70" s="141">
        <v>1</v>
      </c>
      <c r="U70" s="138"/>
      <c r="V70" s="138"/>
      <c r="W70" s="138"/>
      <c r="X70" s="138"/>
      <c r="Y70" s="138"/>
      <c r="Z70" s="138"/>
      <c r="AA70" s="138"/>
      <c r="AB70" s="138"/>
    </row>
    <row r="71" spans="4:28" x14ac:dyDescent="0.2">
      <c r="D71" s="27" t="s">
        <v>75</v>
      </c>
      <c r="E71" s="138">
        <v>4</v>
      </c>
      <c r="F71" s="138">
        <v>4</v>
      </c>
      <c r="G71" s="138">
        <v>0</v>
      </c>
      <c r="H71" s="142" t="s">
        <v>18</v>
      </c>
      <c r="I71" s="140">
        <f t="shared" si="18"/>
        <v>1</v>
      </c>
      <c r="J71" s="140">
        <f t="shared" si="15"/>
        <v>2</v>
      </c>
      <c r="K71" s="139"/>
      <c r="L71" s="139"/>
      <c r="M71" s="139"/>
      <c r="N71" s="141"/>
      <c r="O71" s="141"/>
      <c r="P71" s="141">
        <v>1</v>
      </c>
      <c r="Q71" s="141">
        <v>1</v>
      </c>
      <c r="R71" s="141"/>
      <c r="S71" s="141"/>
      <c r="T71" s="141"/>
      <c r="U71" s="138"/>
      <c r="V71" s="138"/>
      <c r="W71" s="138"/>
      <c r="X71" s="138"/>
      <c r="Y71" s="138"/>
      <c r="Z71" s="138"/>
      <c r="AA71" s="138"/>
      <c r="AB71" s="138"/>
    </row>
    <row r="72" spans="4:28" x14ac:dyDescent="0.2">
      <c r="D72" s="27" t="s">
        <v>275</v>
      </c>
      <c r="E72" s="138">
        <v>4</v>
      </c>
      <c r="F72" s="138">
        <v>4</v>
      </c>
      <c r="G72" s="138">
        <v>0</v>
      </c>
      <c r="H72" s="142" t="s">
        <v>19</v>
      </c>
      <c r="I72" s="140">
        <f t="shared" si="18"/>
        <v>1</v>
      </c>
      <c r="J72" s="140">
        <f t="shared" si="15"/>
        <v>2</v>
      </c>
      <c r="K72" s="139"/>
      <c r="L72" s="139"/>
      <c r="M72" s="139"/>
      <c r="N72" s="141"/>
      <c r="O72" s="141"/>
      <c r="P72" s="141">
        <v>1</v>
      </c>
      <c r="Q72" s="141">
        <v>1</v>
      </c>
      <c r="R72" s="141"/>
      <c r="S72" s="141"/>
      <c r="T72" s="141"/>
      <c r="U72" s="138"/>
      <c r="V72" s="138"/>
      <c r="W72" s="138"/>
      <c r="X72" s="138"/>
      <c r="Y72" s="138"/>
      <c r="Z72" s="138"/>
      <c r="AA72" s="138"/>
      <c r="AB72" s="138"/>
    </row>
    <row r="73" spans="4:28" x14ac:dyDescent="0.2">
      <c r="E73" s="138"/>
      <c r="F73" s="138"/>
      <c r="G73" s="138"/>
      <c r="H73" s="142"/>
      <c r="I73" s="140">
        <f t="shared" si="17"/>
        <v>0</v>
      </c>
      <c r="J73" s="140">
        <f t="shared" si="15"/>
        <v>0</v>
      </c>
      <c r="K73" s="139"/>
      <c r="L73" s="139"/>
      <c r="M73" s="139"/>
      <c r="N73" s="141"/>
      <c r="O73" s="141"/>
      <c r="P73" s="141"/>
      <c r="Q73" s="141"/>
      <c r="R73" s="141"/>
      <c r="S73" s="141"/>
      <c r="T73" s="141"/>
      <c r="U73" s="138"/>
      <c r="V73" s="138"/>
      <c r="W73" s="138"/>
      <c r="X73" s="138"/>
      <c r="Y73" s="138"/>
      <c r="Z73" s="138"/>
      <c r="AA73" s="138"/>
      <c r="AB73" s="138"/>
    </row>
    <row r="74" spans="4:28" x14ac:dyDescent="0.2">
      <c r="D74" s="15" t="s">
        <v>152</v>
      </c>
      <c r="E74" s="139"/>
      <c r="F74" s="141"/>
      <c r="G74" s="141"/>
      <c r="H74" s="142"/>
      <c r="I74" s="140">
        <f t="shared" si="17"/>
        <v>1</v>
      </c>
      <c r="J74" s="140">
        <f t="shared" si="15"/>
        <v>0</v>
      </c>
      <c r="K74" s="139"/>
      <c r="L74" s="139"/>
      <c r="M74" s="139"/>
      <c r="N74" s="141"/>
      <c r="O74" s="141"/>
      <c r="P74" s="141"/>
      <c r="Q74" s="141"/>
      <c r="R74" s="141"/>
      <c r="S74" s="141"/>
      <c r="T74" s="141"/>
      <c r="U74" s="138"/>
      <c r="V74" s="138"/>
      <c r="W74" s="138"/>
      <c r="X74" s="138"/>
      <c r="Y74" s="138"/>
      <c r="Z74" s="138"/>
      <c r="AA74" s="138"/>
      <c r="AB74" s="138"/>
    </row>
    <row r="75" spans="4:28" x14ac:dyDescent="0.2">
      <c r="D75" s="8" t="s">
        <v>276</v>
      </c>
      <c r="E75" s="138">
        <v>3</v>
      </c>
      <c r="F75" s="138">
        <v>3</v>
      </c>
      <c r="G75" s="138">
        <v>0</v>
      </c>
      <c r="H75" s="142" t="s">
        <v>19</v>
      </c>
      <c r="I75" s="140">
        <f t="shared" ref="I75:I100" si="19">COUNTIF(CourseList,D75)</f>
        <v>1</v>
      </c>
      <c r="J75" s="140">
        <f t="shared" si="15"/>
        <v>1</v>
      </c>
      <c r="K75" s="139"/>
      <c r="L75" s="139"/>
      <c r="M75" s="139"/>
      <c r="N75" s="141"/>
      <c r="O75" s="141"/>
      <c r="P75" s="141"/>
      <c r="Q75" s="141"/>
      <c r="R75" s="141">
        <v>1</v>
      </c>
      <c r="S75" s="141"/>
      <c r="T75" s="141"/>
      <c r="U75" s="138"/>
      <c r="V75" s="138"/>
      <c r="W75" s="138"/>
      <c r="X75" s="138"/>
      <c r="Y75" s="138"/>
      <c r="Z75" s="138"/>
      <c r="AA75" s="138"/>
      <c r="AB75" s="138"/>
    </row>
    <row r="76" spans="4:28" x14ac:dyDescent="0.2">
      <c r="D76" s="8" t="s">
        <v>243</v>
      </c>
      <c r="E76" s="138">
        <v>3</v>
      </c>
      <c r="F76" s="138">
        <v>3</v>
      </c>
      <c r="G76" s="138">
        <v>0</v>
      </c>
      <c r="H76" s="142" t="s">
        <v>19</v>
      </c>
      <c r="I76" s="140">
        <f t="shared" si="19"/>
        <v>2</v>
      </c>
      <c r="J76" s="140">
        <f t="shared" si="15"/>
        <v>2</v>
      </c>
      <c r="K76" s="139"/>
      <c r="L76" s="139"/>
      <c r="M76" s="139"/>
      <c r="N76" s="141"/>
      <c r="O76" s="141"/>
      <c r="P76" s="141"/>
      <c r="Q76" s="141"/>
      <c r="R76" s="141">
        <v>1</v>
      </c>
      <c r="S76" s="141"/>
      <c r="T76" s="141"/>
      <c r="U76" s="138"/>
      <c r="V76" s="138"/>
      <c r="W76" s="138"/>
      <c r="X76" s="138">
        <v>1</v>
      </c>
      <c r="Y76" s="138"/>
      <c r="Z76" s="138"/>
      <c r="AA76" s="138"/>
      <c r="AB76" s="138"/>
    </row>
    <row r="77" spans="4:28" x14ac:dyDescent="0.2">
      <c r="D77" s="8" t="s">
        <v>277</v>
      </c>
      <c r="E77" s="138">
        <v>4</v>
      </c>
      <c r="F77" s="138">
        <v>4</v>
      </c>
      <c r="G77" s="138">
        <v>0</v>
      </c>
      <c r="H77" s="142" t="s">
        <v>19</v>
      </c>
      <c r="I77" s="140">
        <f t="shared" si="19"/>
        <v>1</v>
      </c>
      <c r="J77" s="140">
        <f t="shared" si="15"/>
        <v>1</v>
      </c>
      <c r="K77" s="139"/>
      <c r="L77" s="139"/>
      <c r="M77" s="139"/>
      <c r="N77" s="141"/>
      <c r="O77" s="141"/>
      <c r="P77" s="141"/>
      <c r="Q77" s="141"/>
      <c r="R77" s="141">
        <v>1</v>
      </c>
      <c r="S77" s="141"/>
      <c r="T77" s="141"/>
      <c r="U77" s="138"/>
      <c r="V77" s="138"/>
      <c r="W77" s="138"/>
      <c r="X77" s="138"/>
      <c r="Y77" s="138"/>
      <c r="Z77" s="138"/>
      <c r="AA77" s="138"/>
      <c r="AB77" s="138"/>
    </row>
    <row r="78" spans="4:28" x14ac:dyDescent="0.2">
      <c r="D78" s="27" t="s">
        <v>81</v>
      </c>
      <c r="E78" s="138">
        <v>4</v>
      </c>
      <c r="F78" s="138">
        <v>4</v>
      </c>
      <c r="G78" s="138">
        <v>0</v>
      </c>
      <c r="H78" s="142" t="s">
        <v>18</v>
      </c>
      <c r="I78" s="140">
        <f t="shared" si="19"/>
        <v>1</v>
      </c>
      <c r="J78" s="140">
        <f t="shared" si="15"/>
        <v>1</v>
      </c>
      <c r="K78" s="139"/>
      <c r="L78" s="139"/>
      <c r="M78" s="139"/>
      <c r="N78" s="141"/>
      <c r="O78" s="141"/>
      <c r="P78" s="141"/>
      <c r="Q78" s="141"/>
      <c r="R78" s="141">
        <v>1</v>
      </c>
      <c r="S78" s="141"/>
      <c r="T78" s="141"/>
      <c r="U78" s="138"/>
      <c r="V78" s="138"/>
      <c r="W78" s="138"/>
      <c r="X78" s="138"/>
      <c r="Y78" s="138"/>
      <c r="Z78" s="138"/>
      <c r="AA78" s="138"/>
      <c r="AB78" s="138"/>
    </row>
    <row r="79" spans="4:28" x14ac:dyDescent="0.2">
      <c r="D79" s="27" t="s">
        <v>82</v>
      </c>
      <c r="E79" s="138">
        <v>3</v>
      </c>
      <c r="F79" s="138">
        <v>3</v>
      </c>
      <c r="G79" s="138">
        <v>0</v>
      </c>
      <c r="H79" s="142" t="s">
        <v>21</v>
      </c>
      <c r="I79" s="140">
        <f t="shared" si="19"/>
        <v>2</v>
      </c>
      <c r="J79" s="140">
        <f t="shared" si="15"/>
        <v>2</v>
      </c>
      <c r="K79" s="139"/>
      <c r="L79" s="139"/>
      <c r="M79" s="139"/>
      <c r="N79" s="141"/>
      <c r="O79" s="141"/>
      <c r="P79" s="141"/>
      <c r="Q79" s="141"/>
      <c r="R79" s="141">
        <v>1</v>
      </c>
      <c r="S79" s="141"/>
      <c r="T79" s="141"/>
      <c r="U79" s="138">
        <v>1</v>
      </c>
      <c r="V79" s="138"/>
      <c r="W79" s="138"/>
      <c r="X79" s="138"/>
      <c r="Y79" s="138"/>
      <c r="Z79" s="138"/>
      <c r="AA79" s="138"/>
      <c r="AB79" s="138"/>
    </row>
    <row r="80" spans="4:28" x14ac:dyDescent="0.2">
      <c r="D80" s="27" t="s">
        <v>83</v>
      </c>
      <c r="E80" s="138">
        <v>3</v>
      </c>
      <c r="F80" s="138">
        <v>3</v>
      </c>
      <c r="G80" s="138">
        <v>0</v>
      </c>
      <c r="H80" s="142" t="s">
        <v>18</v>
      </c>
      <c r="I80" s="140">
        <f t="shared" si="19"/>
        <v>1</v>
      </c>
      <c r="J80" s="140">
        <f t="shared" si="15"/>
        <v>1</v>
      </c>
      <c r="K80" s="139"/>
      <c r="L80" s="139"/>
      <c r="M80" s="139"/>
      <c r="N80" s="141"/>
      <c r="O80" s="141"/>
      <c r="P80" s="141"/>
      <c r="Q80" s="141"/>
      <c r="R80" s="141">
        <v>1</v>
      </c>
      <c r="S80" s="141"/>
      <c r="T80" s="141"/>
      <c r="U80" s="138"/>
      <c r="V80" s="138"/>
      <c r="W80" s="138"/>
      <c r="X80" s="138"/>
      <c r="Y80" s="138"/>
      <c r="Z80" s="138"/>
      <c r="AA80" s="138"/>
      <c r="AB80" s="138"/>
    </row>
    <row r="81" spans="4:28" x14ac:dyDescent="0.2">
      <c r="D81" s="8" t="s">
        <v>278</v>
      </c>
      <c r="E81" s="138">
        <v>4</v>
      </c>
      <c r="F81" s="138">
        <v>4</v>
      </c>
      <c r="G81" s="138">
        <v>0</v>
      </c>
      <c r="H81" s="142" t="s">
        <v>19</v>
      </c>
      <c r="I81" s="140">
        <f t="shared" si="19"/>
        <v>1</v>
      </c>
      <c r="J81" s="140">
        <f t="shared" si="15"/>
        <v>1</v>
      </c>
      <c r="K81" s="139"/>
      <c r="L81" s="139"/>
      <c r="M81" s="139"/>
      <c r="N81" s="141"/>
      <c r="O81" s="141"/>
      <c r="P81" s="141"/>
      <c r="Q81" s="141"/>
      <c r="R81" s="141">
        <v>1</v>
      </c>
      <c r="S81" s="141"/>
      <c r="T81" s="141"/>
      <c r="U81" s="138"/>
      <c r="V81" s="138"/>
      <c r="W81" s="138"/>
      <c r="X81" s="138"/>
      <c r="Y81" s="138"/>
      <c r="Z81" s="138"/>
      <c r="AA81" s="138"/>
      <c r="AB81" s="138"/>
    </row>
    <row r="82" spans="4:28" x14ac:dyDescent="0.2">
      <c r="D82" s="27" t="s">
        <v>84</v>
      </c>
      <c r="E82" s="138">
        <v>3</v>
      </c>
      <c r="F82" s="138">
        <v>0</v>
      </c>
      <c r="G82" s="138">
        <v>0</v>
      </c>
      <c r="H82" s="142" t="s">
        <v>19</v>
      </c>
      <c r="I82" s="140">
        <f t="shared" si="19"/>
        <v>1</v>
      </c>
      <c r="J82" s="140">
        <f t="shared" si="15"/>
        <v>1</v>
      </c>
      <c r="K82" s="139"/>
      <c r="L82" s="139"/>
      <c r="M82" s="139"/>
      <c r="N82" s="141"/>
      <c r="O82" s="141"/>
      <c r="P82" s="141"/>
      <c r="Q82" s="141"/>
      <c r="R82" s="141">
        <v>1</v>
      </c>
      <c r="S82" s="141"/>
      <c r="T82" s="141"/>
      <c r="U82" s="138"/>
      <c r="V82" s="138"/>
      <c r="W82" s="138"/>
      <c r="X82" s="138"/>
      <c r="Y82" s="138"/>
      <c r="Z82" s="138"/>
      <c r="AA82" s="138"/>
      <c r="AB82" s="138"/>
    </row>
    <row r="83" spans="4:28" x14ac:dyDescent="0.2">
      <c r="D83" s="27" t="s">
        <v>85</v>
      </c>
      <c r="E83" s="138">
        <v>3</v>
      </c>
      <c r="F83" s="138">
        <v>3</v>
      </c>
      <c r="G83" s="138">
        <v>0</v>
      </c>
      <c r="H83" s="142" t="s">
        <v>18</v>
      </c>
      <c r="I83" s="140">
        <f t="shared" si="19"/>
        <v>3</v>
      </c>
      <c r="J83" s="140">
        <f t="shared" si="15"/>
        <v>2</v>
      </c>
      <c r="K83" s="139"/>
      <c r="L83" s="139"/>
      <c r="M83" s="139"/>
      <c r="N83" s="141"/>
      <c r="O83" s="141"/>
      <c r="P83" s="141"/>
      <c r="Q83" s="141"/>
      <c r="R83" s="141">
        <v>1</v>
      </c>
      <c r="S83" s="141"/>
      <c r="T83" s="141"/>
      <c r="U83" s="138"/>
      <c r="V83" s="138">
        <v>1</v>
      </c>
      <c r="W83" s="138"/>
      <c r="X83" s="138"/>
      <c r="Y83" s="138"/>
      <c r="Z83" s="138"/>
      <c r="AA83" s="138"/>
      <c r="AB83" s="138"/>
    </row>
    <row r="84" spans="4:28" x14ac:dyDescent="0.2">
      <c r="D84" s="27" t="s">
        <v>86</v>
      </c>
      <c r="E84" s="138">
        <v>3</v>
      </c>
      <c r="F84" s="138">
        <v>3</v>
      </c>
      <c r="G84" s="138">
        <v>0</v>
      </c>
      <c r="H84" s="142" t="s">
        <v>19</v>
      </c>
      <c r="I84" s="140">
        <f t="shared" si="19"/>
        <v>1</v>
      </c>
      <c r="J84" s="140">
        <f t="shared" si="15"/>
        <v>1</v>
      </c>
      <c r="K84" s="139"/>
      <c r="L84" s="139"/>
      <c r="M84" s="139"/>
      <c r="N84" s="141"/>
      <c r="O84" s="141"/>
      <c r="P84" s="141"/>
      <c r="Q84" s="141"/>
      <c r="R84" s="141">
        <v>1</v>
      </c>
      <c r="S84" s="141"/>
      <c r="T84" s="141"/>
      <c r="U84" s="138"/>
      <c r="V84" s="138"/>
      <c r="W84" s="138"/>
      <c r="X84" s="138"/>
      <c r="Y84" s="138"/>
      <c r="Z84" s="138"/>
      <c r="AA84" s="138"/>
      <c r="AB84" s="138"/>
    </row>
    <row r="85" spans="4:28" x14ac:dyDescent="0.2">
      <c r="D85" s="8" t="s">
        <v>87</v>
      </c>
      <c r="E85" s="138">
        <v>1.5</v>
      </c>
      <c r="F85" s="138">
        <v>1.5</v>
      </c>
      <c r="G85" s="138">
        <v>0</v>
      </c>
      <c r="H85" s="142" t="s">
        <v>19</v>
      </c>
      <c r="I85" s="140">
        <f t="shared" si="19"/>
        <v>1</v>
      </c>
      <c r="J85" s="140">
        <f t="shared" si="15"/>
        <v>1</v>
      </c>
      <c r="K85" s="139"/>
      <c r="L85" s="139"/>
      <c r="M85" s="139"/>
      <c r="N85" s="141"/>
      <c r="O85" s="141"/>
      <c r="P85" s="141"/>
      <c r="Q85" s="141"/>
      <c r="R85" s="141">
        <v>1</v>
      </c>
      <c r="S85" s="141"/>
      <c r="T85" s="141"/>
      <c r="U85" s="138"/>
      <c r="V85" s="138"/>
      <c r="W85" s="138"/>
      <c r="X85" s="138"/>
      <c r="Y85" s="138"/>
      <c r="Z85" s="138"/>
      <c r="AA85" s="138"/>
      <c r="AB85" s="138"/>
    </row>
    <row r="86" spans="4:28" x14ac:dyDescent="0.2">
      <c r="D86" s="27" t="s">
        <v>88</v>
      </c>
      <c r="E86" s="138">
        <v>3</v>
      </c>
      <c r="F86" s="138">
        <v>3</v>
      </c>
      <c r="G86" s="138">
        <v>0</v>
      </c>
      <c r="H86" s="142" t="s">
        <v>18</v>
      </c>
      <c r="I86" s="140">
        <f t="shared" si="19"/>
        <v>1</v>
      </c>
      <c r="J86" s="140">
        <f t="shared" si="15"/>
        <v>1</v>
      </c>
      <c r="K86" s="139"/>
      <c r="L86" s="139"/>
      <c r="M86" s="139"/>
      <c r="N86" s="141"/>
      <c r="O86" s="141"/>
      <c r="P86" s="141"/>
      <c r="Q86" s="141"/>
      <c r="R86" s="141">
        <v>1</v>
      </c>
      <c r="S86" s="141"/>
      <c r="T86" s="141"/>
      <c r="U86" s="138"/>
      <c r="V86" s="138"/>
      <c r="W86" s="138"/>
      <c r="X86" s="138"/>
      <c r="Y86" s="138"/>
      <c r="Z86" s="138"/>
      <c r="AA86" s="138"/>
      <c r="AB86" s="138"/>
    </row>
    <row r="87" spans="4:28" x14ac:dyDescent="0.2">
      <c r="D87" s="27" t="s">
        <v>89</v>
      </c>
      <c r="E87" s="138">
        <v>3</v>
      </c>
      <c r="F87" s="138">
        <v>3</v>
      </c>
      <c r="G87" s="138">
        <v>0</v>
      </c>
      <c r="H87" s="142" t="s">
        <v>18</v>
      </c>
      <c r="I87" s="140">
        <f t="shared" si="19"/>
        <v>1</v>
      </c>
      <c r="J87" s="140">
        <f t="shared" si="15"/>
        <v>1</v>
      </c>
      <c r="K87" s="139"/>
      <c r="L87" s="139"/>
      <c r="M87" s="139"/>
      <c r="N87" s="141"/>
      <c r="O87" s="141"/>
      <c r="P87" s="141"/>
      <c r="Q87" s="141"/>
      <c r="R87" s="141">
        <v>1</v>
      </c>
      <c r="S87" s="141"/>
      <c r="T87" s="141"/>
      <c r="U87" s="138"/>
      <c r="V87" s="138"/>
      <c r="W87" s="138"/>
      <c r="X87" s="138"/>
      <c r="Y87" s="138"/>
      <c r="Z87" s="138"/>
      <c r="AA87" s="138"/>
      <c r="AB87" s="138"/>
    </row>
    <row r="88" spans="4:28" x14ac:dyDescent="0.2">
      <c r="D88" s="27" t="s">
        <v>90</v>
      </c>
      <c r="E88" s="138">
        <v>1</v>
      </c>
      <c r="F88" s="138">
        <v>1</v>
      </c>
      <c r="G88" s="138">
        <v>0</v>
      </c>
      <c r="H88" s="142" t="s">
        <v>18</v>
      </c>
      <c r="I88" s="140">
        <f t="shared" si="19"/>
        <v>1</v>
      </c>
      <c r="J88" s="140">
        <f t="shared" si="15"/>
        <v>1</v>
      </c>
      <c r="K88" s="139"/>
      <c r="L88" s="139"/>
      <c r="M88" s="139"/>
      <c r="N88" s="141"/>
      <c r="O88" s="141"/>
      <c r="P88" s="141"/>
      <c r="Q88" s="141"/>
      <c r="R88" s="141">
        <v>1</v>
      </c>
      <c r="S88" s="141"/>
      <c r="T88" s="141"/>
      <c r="U88" s="138"/>
      <c r="V88" s="138"/>
      <c r="W88" s="138"/>
      <c r="X88" s="138"/>
      <c r="Y88" s="138"/>
      <c r="Z88" s="138"/>
      <c r="AA88" s="138"/>
      <c r="AB88" s="138"/>
    </row>
    <row r="89" spans="4:28" x14ac:dyDescent="0.2">
      <c r="D89" s="8" t="s">
        <v>279</v>
      </c>
      <c r="E89" s="138">
        <v>1.5</v>
      </c>
      <c r="F89" s="138">
        <v>1.5</v>
      </c>
      <c r="G89" s="138">
        <v>0</v>
      </c>
      <c r="H89" s="142" t="s">
        <v>18</v>
      </c>
      <c r="I89" s="140">
        <f t="shared" si="19"/>
        <v>1</v>
      </c>
      <c r="J89" s="140">
        <f t="shared" si="15"/>
        <v>1</v>
      </c>
      <c r="K89" s="139"/>
      <c r="L89" s="139"/>
      <c r="M89" s="139"/>
      <c r="N89" s="141"/>
      <c r="O89" s="141"/>
      <c r="P89" s="141"/>
      <c r="Q89" s="141"/>
      <c r="R89" s="141">
        <v>1</v>
      </c>
      <c r="S89" s="141"/>
      <c r="T89" s="141"/>
      <c r="U89" s="138"/>
      <c r="V89" s="138"/>
      <c r="W89" s="138"/>
      <c r="X89" s="138"/>
      <c r="Y89" s="138"/>
      <c r="Z89" s="138"/>
      <c r="AA89" s="138"/>
      <c r="AB89" s="138"/>
    </row>
    <row r="90" spans="4:28" x14ac:dyDescent="0.2">
      <c r="D90" s="8" t="s">
        <v>280</v>
      </c>
      <c r="E90" s="138">
        <v>1.5</v>
      </c>
      <c r="F90" s="138">
        <v>1.5</v>
      </c>
      <c r="G90" s="138">
        <v>0</v>
      </c>
      <c r="H90" s="142" t="s">
        <v>18</v>
      </c>
      <c r="I90" s="140">
        <f t="shared" si="19"/>
        <v>1</v>
      </c>
      <c r="J90" s="140">
        <f t="shared" si="15"/>
        <v>1</v>
      </c>
      <c r="K90" s="139"/>
      <c r="L90" s="139"/>
      <c r="M90" s="139"/>
      <c r="N90" s="141"/>
      <c r="O90" s="141"/>
      <c r="P90" s="141"/>
      <c r="Q90" s="141"/>
      <c r="R90" s="141">
        <v>1</v>
      </c>
      <c r="S90" s="141"/>
      <c r="T90" s="141"/>
      <c r="U90" s="138"/>
      <c r="V90" s="138"/>
      <c r="W90" s="138"/>
      <c r="X90" s="138"/>
      <c r="Y90" s="138"/>
      <c r="Z90" s="138"/>
      <c r="AA90" s="138"/>
      <c r="AB90" s="138"/>
    </row>
    <row r="91" spans="4:28" x14ac:dyDescent="0.2">
      <c r="D91" s="27" t="s">
        <v>91</v>
      </c>
      <c r="E91" s="138">
        <v>3</v>
      </c>
      <c r="F91" s="138">
        <v>0</v>
      </c>
      <c r="G91" s="138">
        <v>0</v>
      </c>
      <c r="H91" s="142" t="s">
        <v>19</v>
      </c>
      <c r="I91" s="140">
        <f t="shared" si="19"/>
        <v>1</v>
      </c>
      <c r="J91" s="140">
        <f t="shared" si="15"/>
        <v>1</v>
      </c>
      <c r="K91" s="139"/>
      <c r="L91" s="139"/>
      <c r="M91" s="139"/>
      <c r="N91" s="141"/>
      <c r="O91" s="141"/>
      <c r="P91" s="141"/>
      <c r="Q91" s="141"/>
      <c r="R91" s="141">
        <v>1</v>
      </c>
      <c r="S91" s="141"/>
      <c r="T91" s="141"/>
      <c r="U91" s="138"/>
      <c r="V91" s="138"/>
      <c r="W91" s="138"/>
      <c r="X91" s="138"/>
      <c r="Y91" s="138"/>
      <c r="Z91" s="138"/>
      <c r="AA91" s="138"/>
      <c r="AB91" s="138"/>
    </row>
    <row r="92" spans="4:28" x14ac:dyDescent="0.2">
      <c r="D92" s="27" t="s">
        <v>50</v>
      </c>
      <c r="E92" s="138">
        <v>3</v>
      </c>
      <c r="F92" s="138">
        <v>3</v>
      </c>
      <c r="G92" s="138">
        <v>3</v>
      </c>
      <c r="H92" s="142" t="s">
        <v>18</v>
      </c>
      <c r="I92" s="140">
        <f t="shared" si="19"/>
        <v>2</v>
      </c>
      <c r="J92" s="140">
        <f t="shared" si="15"/>
        <v>3</v>
      </c>
      <c r="K92" s="139"/>
      <c r="L92" s="139"/>
      <c r="M92" s="139"/>
      <c r="N92" s="141">
        <v>1</v>
      </c>
      <c r="O92" s="141"/>
      <c r="P92" s="141"/>
      <c r="Q92" s="141"/>
      <c r="R92" s="141">
        <v>1</v>
      </c>
      <c r="S92" s="141"/>
      <c r="T92" s="141"/>
      <c r="U92" s="138"/>
      <c r="V92" s="138"/>
      <c r="W92" s="138"/>
      <c r="X92" s="138">
        <v>1</v>
      </c>
      <c r="Y92" s="138"/>
      <c r="Z92" s="138"/>
      <c r="AA92" s="138"/>
      <c r="AB92" s="138"/>
    </row>
    <row r="93" spans="4:28" x14ac:dyDescent="0.2">
      <c r="D93" s="8" t="s">
        <v>281</v>
      </c>
      <c r="E93" s="138">
        <v>2</v>
      </c>
      <c r="F93" s="138">
        <v>2</v>
      </c>
      <c r="G93" s="138">
        <v>2</v>
      </c>
      <c r="H93" s="142" t="s">
        <v>18</v>
      </c>
      <c r="I93" s="140">
        <f t="shared" si="19"/>
        <v>2</v>
      </c>
      <c r="J93" s="140">
        <f t="shared" si="15"/>
        <v>2</v>
      </c>
      <c r="K93" s="139"/>
      <c r="L93" s="139"/>
      <c r="M93" s="139"/>
      <c r="N93" s="141"/>
      <c r="O93" s="141"/>
      <c r="P93" s="141"/>
      <c r="Q93" s="141"/>
      <c r="R93" s="141">
        <v>1</v>
      </c>
      <c r="S93" s="141"/>
      <c r="T93" s="141">
        <v>1</v>
      </c>
      <c r="U93" s="138"/>
      <c r="V93" s="138"/>
      <c r="W93" s="138"/>
      <c r="X93" s="138"/>
      <c r="Y93" s="138"/>
      <c r="Z93" s="138"/>
      <c r="AA93" s="138"/>
      <c r="AB93" s="138"/>
    </row>
    <row r="94" spans="4:28" x14ac:dyDescent="0.2">
      <c r="D94" s="27" t="s">
        <v>92</v>
      </c>
      <c r="E94" s="138">
        <v>3</v>
      </c>
      <c r="F94" s="138">
        <v>3</v>
      </c>
      <c r="G94" s="138">
        <v>0</v>
      </c>
      <c r="H94" s="142" t="s">
        <v>18</v>
      </c>
      <c r="I94" s="140">
        <f t="shared" si="19"/>
        <v>1</v>
      </c>
      <c r="J94" s="140">
        <f t="shared" si="15"/>
        <v>1</v>
      </c>
      <c r="K94" s="139"/>
      <c r="L94" s="139"/>
      <c r="M94" s="139"/>
      <c r="N94" s="141"/>
      <c r="O94" s="141"/>
      <c r="P94" s="141"/>
      <c r="Q94" s="141"/>
      <c r="R94" s="141">
        <v>1</v>
      </c>
      <c r="S94" s="141"/>
      <c r="T94" s="141"/>
      <c r="U94" s="138"/>
      <c r="V94" s="138"/>
      <c r="W94" s="138"/>
      <c r="X94" s="138"/>
      <c r="Y94" s="138"/>
      <c r="Z94" s="138"/>
      <c r="AA94" s="138"/>
      <c r="AB94" s="138"/>
    </row>
    <row r="95" spans="4:28" x14ac:dyDescent="0.2">
      <c r="D95" s="27" t="s">
        <v>94</v>
      </c>
      <c r="E95" s="138">
        <v>4</v>
      </c>
      <c r="F95" s="138">
        <v>4</v>
      </c>
      <c r="G95" s="138">
        <v>0</v>
      </c>
      <c r="H95" s="142" t="s">
        <v>18</v>
      </c>
      <c r="I95" s="140">
        <f t="shared" si="19"/>
        <v>1</v>
      </c>
      <c r="J95" s="140">
        <f t="shared" si="15"/>
        <v>1</v>
      </c>
      <c r="K95" s="139"/>
      <c r="L95" s="139"/>
      <c r="M95" s="139"/>
      <c r="N95" s="141"/>
      <c r="O95" s="141"/>
      <c r="P95" s="141"/>
      <c r="Q95" s="141"/>
      <c r="R95" s="141">
        <v>1</v>
      </c>
      <c r="S95" s="141"/>
      <c r="T95" s="141"/>
      <c r="U95" s="138"/>
      <c r="V95" s="138"/>
      <c r="W95" s="138"/>
      <c r="X95" s="138"/>
      <c r="Y95" s="138"/>
      <c r="Z95" s="138"/>
      <c r="AA95" s="138"/>
      <c r="AB95" s="138"/>
    </row>
    <row r="96" spans="4:28" x14ac:dyDescent="0.2">
      <c r="D96" s="27" t="s">
        <v>95</v>
      </c>
      <c r="E96" s="138">
        <v>4</v>
      </c>
      <c r="F96" s="138">
        <v>4</v>
      </c>
      <c r="G96" s="138">
        <v>0</v>
      </c>
      <c r="H96" s="142" t="s">
        <v>18</v>
      </c>
      <c r="I96" s="140">
        <f t="shared" si="19"/>
        <v>1</v>
      </c>
      <c r="J96" s="140">
        <f t="shared" si="15"/>
        <v>1</v>
      </c>
      <c r="K96" s="139"/>
      <c r="L96" s="139"/>
      <c r="M96" s="139"/>
      <c r="N96" s="141"/>
      <c r="O96" s="141"/>
      <c r="P96" s="141"/>
      <c r="Q96" s="141"/>
      <c r="R96" s="141">
        <v>1</v>
      </c>
      <c r="S96" s="141"/>
      <c r="T96" s="141"/>
      <c r="U96" s="138"/>
      <c r="V96" s="138"/>
      <c r="W96" s="138"/>
      <c r="X96" s="138"/>
      <c r="Y96" s="138"/>
      <c r="Z96" s="138"/>
      <c r="AA96" s="138"/>
      <c r="AB96" s="138"/>
    </row>
    <row r="97" spans="4:28" x14ac:dyDescent="0.2">
      <c r="D97" s="27" t="s">
        <v>96</v>
      </c>
      <c r="E97" s="138">
        <v>4</v>
      </c>
      <c r="F97" s="138">
        <v>4</v>
      </c>
      <c r="G97" s="138">
        <v>0</v>
      </c>
      <c r="H97" s="142" t="s">
        <v>19</v>
      </c>
      <c r="I97" s="140">
        <f t="shared" si="19"/>
        <v>1</v>
      </c>
      <c r="J97" s="140">
        <f t="shared" si="15"/>
        <v>1</v>
      </c>
      <c r="K97" s="139"/>
      <c r="L97" s="139"/>
      <c r="M97" s="139"/>
      <c r="N97" s="141"/>
      <c r="O97" s="141"/>
      <c r="P97" s="141"/>
      <c r="Q97" s="141"/>
      <c r="R97" s="141">
        <v>1</v>
      </c>
      <c r="S97" s="141"/>
      <c r="T97" s="141"/>
      <c r="U97" s="138"/>
      <c r="V97" s="138"/>
      <c r="W97" s="138"/>
      <c r="X97" s="138"/>
      <c r="Y97" s="138"/>
      <c r="Z97" s="138"/>
      <c r="AA97" s="138"/>
      <c r="AB97" s="138"/>
    </row>
    <row r="98" spans="4:28" x14ac:dyDescent="0.2">
      <c r="D98" s="27" t="s">
        <v>93</v>
      </c>
      <c r="E98" s="138">
        <v>4</v>
      </c>
      <c r="F98" s="138">
        <v>4</v>
      </c>
      <c r="G98" s="138">
        <v>0</v>
      </c>
      <c r="H98" s="142" t="s">
        <v>18</v>
      </c>
      <c r="I98" s="140">
        <f t="shared" si="19"/>
        <v>1</v>
      </c>
      <c r="J98" s="140">
        <f t="shared" si="15"/>
        <v>1</v>
      </c>
      <c r="K98" s="139"/>
      <c r="L98" s="139"/>
      <c r="M98" s="139"/>
      <c r="N98" s="141"/>
      <c r="O98" s="141"/>
      <c r="P98" s="141"/>
      <c r="Q98" s="141"/>
      <c r="R98" s="141">
        <v>1</v>
      </c>
      <c r="S98" s="141"/>
      <c r="T98" s="141"/>
      <c r="U98" s="138"/>
      <c r="V98" s="138"/>
      <c r="W98" s="138"/>
      <c r="X98" s="138"/>
      <c r="Y98" s="138"/>
      <c r="Z98" s="138"/>
      <c r="AA98" s="138"/>
      <c r="AB98" s="138"/>
    </row>
    <row r="99" spans="4:28" x14ac:dyDescent="0.2">
      <c r="D99" s="27" t="s">
        <v>97</v>
      </c>
      <c r="E99" s="138">
        <v>4</v>
      </c>
      <c r="F99" s="138">
        <v>4</v>
      </c>
      <c r="G99" s="138">
        <v>0</v>
      </c>
      <c r="H99" s="142" t="s">
        <v>18</v>
      </c>
      <c r="I99" s="140">
        <f t="shared" si="19"/>
        <v>1</v>
      </c>
      <c r="J99" s="140">
        <f t="shared" si="15"/>
        <v>1</v>
      </c>
      <c r="K99" s="139"/>
      <c r="L99" s="139"/>
      <c r="M99" s="139"/>
      <c r="N99" s="141"/>
      <c r="O99" s="141"/>
      <c r="P99" s="141"/>
      <c r="Q99" s="141"/>
      <c r="R99" s="141">
        <v>1</v>
      </c>
      <c r="S99" s="141"/>
      <c r="T99" s="141"/>
      <c r="U99" s="138"/>
      <c r="V99" s="138"/>
      <c r="W99" s="138"/>
      <c r="X99" s="138"/>
      <c r="Y99" s="138"/>
      <c r="Z99" s="138"/>
      <c r="AA99" s="138"/>
      <c r="AB99" s="138"/>
    </row>
    <row r="100" spans="4:28" x14ac:dyDescent="0.2">
      <c r="D100" s="27" t="s">
        <v>98</v>
      </c>
      <c r="E100" s="138">
        <v>3</v>
      </c>
      <c r="F100" s="138">
        <v>3</v>
      </c>
      <c r="G100" s="138">
        <v>0</v>
      </c>
      <c r="H100" s="142" t="s">
        <v>18</v>
      </c>
      <c r="I100" s="140">
        <f t="shared" si="19"/>
        <v>1</v>
      </c>
      <c r="J100" s="140">
        <f t="shared" si="15"/>
        <v>1</v>
      </c>
      <c r="K100" s="139"/>
      <c r="L100" s="139"/>
      <c r="M100" s="139"/>
      <c r="N100" s="141"/>
      <c r="O100" s="141"/>
      <c r="P100" s="141"/>
      <c r="Q100" s="141"/>
      <c r="R100" s="141">
        <v>1</v>
      </c>
      <c r="S100" s="141"/>
      <c r="T100" s="141"/>
      <c r="U100" s="138"/>
      <c r="V100" s="138"/>
      <c r="W100" s="138"/>
      <c r="X100" s="138"/>
      <c r="Y100" s="138"/>
      <c r="Z100" s="138"/>
      <c r="AA100" s="138"/>
      <c r="AB100" s="138"/>
    </row>
    <row r="101" spans="4:28" x14ac:dyDescent="0.2">
      <c r="E101" s="138"/>
      <c r="F101" s="138"/>
      <c r="G101" s="138"/>
      <c r="H101" s="142"/>
      <c r="I101" s="140">
        <f t="shared" ref="I101:I160" si="20">COUNTIF(CourseList,D101)</f>
        <v>0</v>
      </c>
      <c r="J101" s="140">
        <f t="shared" si="15"/>
        <v>0</v>
      </c>
      <c r="K101" s="138"/>
      <c r="L101" s="138"/>
      <c r="M101" s="138"/>
      <c r="N101" s="138"/>
      <c r="O101" s="138"/>
      <c r="P101" s="138"/>
      <c r="Q101" s="138"/>
      <c r="R101" s="138"/>
      <c r="S101" s="141"/>
      <c r="T101" s="141"/>
      <c r="U101" s="138"/>
      <c r="V101" s="138"/>
      <c r="W101" s="138"/>
      <c r="X101" s="138"/>
      <c r="Y101" s="138"/>
      <c r="Z101" s="138"/>
      <c r="AA101" s="138"/>
      <c r="AB101" s="138"/>
    </row>
    <row r="102" spans="4:28" x14ac:dyDescent="0.2">
      <c r="D102" s="10" t="s">
        <v>153</v>
      </c>
      <c r="E102" s="138"/>
      <c r="F102" s="138"/>
      <c r="G102" s="138"/>
      <c r="H102" s="142"/>
      <c r="I102" s="140">
        <f t="shared" si="20"/>
        <v>1</v>
      </c>
      <c r="J102" s="140">
        <f t="shared" si="15"/>
        <v>0</v>
      </c>
      <c r="K102" s="138"/>
      <c r="L102" s="138"/>
      <c r="M102" s="138"/>
      <c r="N102" s="138"/>
      <c r="O102" s="138"/>
      <c r="P102" s="138"/>
      <c r="Q102" s="138"/>
      <c r="R102" s="138"/>
      <c r="S102" s="141"/>
      <c r="T102" s="141"/>
      <c r="U102" s="138"/>
      <c r="V102" s="138"/>
      <c r="W102" s="138"/>
      <c r="X102" s="138"/>
      <c r="Y102" s="138"/>
      <c r="Z102" s="138"/>
      <c r="AA102" s="138"/>
      <c r="AB102" s="138"/>
    </row>
    <row r="103" spans="4:28" x14ac:dyDescent="0.2">
      <c r="D103" s="27" t="s">
        <v>99</v>
      </c>
      <c r="E103" s="138">
        <v>3</v>
      </c>
      <c r="F103" s="138">
        <v>0</v>
      </c>
      <c r="G103" s="138">
        <v>0</v>
      </c>
      <c r="H103" s="142" t="s">
        <v>19</v>
      </c>
      <c r="I103" s="140">
        <f t="shared" si="20"/>
        <v>1</v>
      </c>
      <c r="J103" s="140">
        <f t="shared" si="15"/>
        <v>1</v>
      </c>
      <c r="K103" s="138"/>
      <c r="L103" s="138"/>
      <c r="M103" s="138"/>
      <c r="N103" s="138"/>
      <c r="O103" s="141"/>
      <c r="P103" s="138"/>
      <c r="Q103" s="138"/>
      <c r="R103" s="138"/>
      <c r="S103" s="141">
        <v>1</v>
      </c>
      <c r="T103" s="141"/>
      <c r="U103" s="138"/>
      <c r="V103" s="138"/>
      <c r="W103" s="138"/>
      <c r="X103" s="138"/>
      <c r="Y103" s="138"/>
      <c r="Z103" s="138"/>
      <c r="AA103" s="138"/>
      <c r="AB103" s="138"/>
    </row>
    <row r="104" spans="4:28" x14ac:dyDescent="0.2">
      <c r="D104" s="27" t="s">
        <v>100</v>
      </c>
      <c r="E104" s="138">
        <v>3</v>
      </c>
      <c r="F104" s="138">
        <v>3</v>
      </c>
      <c r="G104" s="138">
        <v>0</v>
      </c>
      <c r="H104" s="142" t="s">
        <v>18</v>
      </c>
      <c r="I104" s="140">
        <f t="shared" si="20"/>
        <v>1</v>
      </c>
      <c r="J104" s="140">
        <f t="shared" si="15"/>
        <v>1</v>
      </c>
      <c r="K104" s="138"/>
      <c r="L104" s="138"/>
      <c r="M104" s="138"/>
      <c r="N104" s="138"/>
      <c r="O104" s="141"/>
      <c r="P104" s="138"/>
      <c r="Q104" s="138"/>
      <c r="R104" s="138"/>
      <c r="S104" s="141">
        <v>1</v>
      </c>
      <c r="T104" s="141"/>
      <c r="U104" s="138"/>
      <c r="V104" s="138"/>
      <c r="W104" s="138"/>
      <c r="X104" s="138"/>
      <c r="Y104" s="138"/>
      <c r="Z104" s="138"/>
      <c r="AA104" s="138"/>
      <c r="AB104" s="138"/>
    </row>
    <row r="105" spans="4:28" x14ac:dyDescent="0.2">
      <c r="D105" s="27" t="s">
        <v>101</v>
      </c>
      <c r="E105" s="138">
        <v>1.5</v>
      </c>
      <c r="F105" s="138">
        <v>0</v>
      </c>
      <c r="G105" s="138">
        <v>0</v>
      </c>
      <c r="H105" s="142" t="s">
        <v>18</v>
      </c>
      <c r="I105" s="140">
        <f t="shared" si="20"/>
        <v>1</v>
      </c>
      <c r="J105" s="140">
        <f t="shared" si="15"/>
        <v>1</v>
      </c>
      <c r="K105" s="138"/>
      <c r="L105" s="138"/>
      <c r="M105" s="138"/>
      <c r="N105" s="138"/>
      <c r="O105" s="141"/>
      <c r="P105" s="138"/>
      <c r="Q105" s="138"/>
      <c r="R105" s="138"/>
      <c r="S105" s="141">
        <v>1</v>
      </c>
      <c r="T105" s="141"/>
      <c r="U105" s="138"/>
      <c r="V105" s="138"/>
      <c r="W105" s="138"/>
      <c r="X105" s="138"/>
      <c r="Y105" s="138"/>
      <c r="Z105" s="138"/>
      <c r="AA105" s="138"/>
      <c r="AB105" s="138"/>
    </row>
    <row r="106" spans="4:28" x14ac:dyDescent="0.2">
      <c r="D106" s="27" t="s">
        <v>102</v>
      </c>
      <c r="E106" s="138">
        <v>3</v>
      </c>
      <c r="F106" s="138">
        <v>0</v>
      </c>
      <c r="G106" s="138">
        <v>0</v>
      </c>
      <c r="H106" s="142" t="s">
        <v>19</v>
      </c>
      <c r="I106" s="140">
        <f t="shared" si="20"/>
        <v>1</v>
      </c>
      <c r="J106" s="140">
        <f t="shared" si="15"/>
        <v>1</v>
      </c>
      <c r="K106" s="138"/>
      <c r="L106" s="138"/>
      <c r="M106" s="138"/>
      <c r="N106" s="138"/>
      <c r="O106" s="141"/>
      <c r="P106" s="138"/>
      <c r="Q106" s="138"/>
      <c r="R106" s="138"/>
      <c r="S106" s="141">
        <v>1</v>
      </c>
      <c r="T106" s="141"/>
      <c r="U106" s="138"/>
      <c r="V106" s="138"/>
      <c r="W106" s="138"/>
      <c r="X106" s="138"/>
      <c r="Y106" s="138"/>
      <c r="Z106" s="138"/>
      <c r="AA106" s="138"/>
      <c r="AB106" s="138"/>
    </row>
    <row r="107" spans="4:28" x14ac:dyDescent="0.2">
      <c r="D107" s="27" t="s">
        <v>103</v>
      </c>
      <c r="E107" s="138">
        <v>3</v>
      </c>
      <c r="F107" s="138">
        <v>0</v>
      </c>
      <c r="G107" s="138">
        <v>0</v>
      </c>
      <c r="H107" s="142" t="s">
        <v>19</v>
      </c>
      <c r="I107" s="140">
        <f t="shared" si="20"/>
        <v>1</v>
      </c>
      <c r="J107" s="140">
        <f t="shared" ref="J107:J170" si="21">SUM(K107:AB107)</f>
        <v>1</v>
      </c>
      <c r="K107" s="138"/>
      <c r="L107" s="138"/>
      <c r="M107" s="138"/>
      <c r="N107" s="138"/>
      <c r="O107" s="141"/>
      <c r="P107" s="138"/>
      <c r="Q107" s="138"/>
      <c r="R107" s="138"/>
      <c r="S107" s="141">
        <v>1</v>
      </c>
      <c r="T107" s="141"/>
      <c r="U107" s="138"/>
      <c r="V107" s="138"/>
      <c r="W107" s="138"/>
      <c r="X107" s="138"/>
      <c r="Y107" s="138"/>
      <c r="Z107" s="138"/>
      <c r="AA107" s="138"/>
      <c r="AB107" s="138"/>
    </row>
    <row r="108" spans="4:28" x14ac:dyDescent="0.2">
      <c r="D108" s="27" t="s">
        <v>104</v>
      </c>
      <c r="E108" s="138">
        <v>1.5</v>
      </c>
      <c r="F108" s="138">
        <v>0</v>
      </c>
      <c r="G108" s="138">
        <v>0</v>
      </c>
      <c r="H108" s="142" t="s">
        <v>18</v>
      </c>
      <c r="I108" s="140">
        <f t="shared" si="20"/>
        <v>1</v>
      </c>
      <c r="J108" s="140">
        <f t="shared" si="21"/>
        <v>1</v>
      </c>
      <c r="K108" s="138"/>
      <c r="L108" s="138"/>
      <c r="M108" s="138"/>
      <c r="N108" s="138"/>
      <c r="O108" s="141"/>
      <c r="P108" s="138"/>
      <c r="Q108" s="138"/>
      <c r="R108" s="138"/>
      <c r="S108" s="141">
        <v>1</v>
      </c>
      <c r="T108" s="141"/>
      <c r="U108" s="138"/>
      <c r="V108" s="138"/>
      <c r="W108" s="138"/>
      <c r="X108" s="138"/>
      <c r="Y108" s="138"/>
      <c r="Z108" s="138"/>
      <c r="AA108" s="138"/>
      <c r="AB108" s="138"/>
    </row>
    <row r="109" spans="4:28" x14ac:dyDescent="0.2">
      <c r="D109" s="27" t="s">
        <v>105</v>
      </c>
      <c r="E109" s="138">
        <v>1.5</v>
      </c>
      <c r="F109" s="138">
        <v>0</v>
      </c>
      <c r="G109" s="138">
        <v>0</v>
      </c>
      <c r="H109" s="142" t="s">
        <v>18</v>
      </c>
      <c r="I109" s="140">
        <f t="shared" si="20"/>
        <v>1</v>
      </c>
      <c r="J109" s="140">
        <f t="shared" si="21"/>
        <v>1</v>
      </c>
      <c r="K109" s="138"/>
      <c r="L109" s="138"/>
      <c r="M109" s="138"/>
      <c r="N109" s="138"/>
      <c r="O109" s="141"/>
      <c r="P109" s="138"/>
      <c r="Q109" s="138"/>
      <c r="R109" s="138"/>
      <c r="S109" s="141">
        <v>1</v>
      </c>
      <c r="T109" s="141"/>
      <c r="U109" s="138"/>
      <c r="V109" s="138"/>
      <c r="W109" s="138"/>
      <c r="X109" s="138"/>
      <c r="Y109" s="138"/>
      <c r="Z109" s="138"/>
      <c r="AA109" s="138"/>
      <c r="AB109" s="138"/>
    </row>
    <row r="110" spans="4:28" x14ac:dyDescent="0.2">
      <c r="D110" s="27" t="s">
        <v>106</v>
      </c>
      <c r="E110" s="138">
        <v>3</v>
      </c>
      <c r="F110" s="138">
        <v>0</v>
      </c>
      <c r="G110" s="138">
        <v>0</v>
      </c>
      <c r="H110" s="142" t="s">
        <v>19</v>
      </c>
      <c r="I110" s="140">
        <f t="shared" si="20"/>
        <v>1</v>
      </c>
      <c r="J110" s="140">
        <f t="shared" si="21"/>
        <v>1</v>
      </c>
      <c r="K110" s="138"/>
      <c r="L110" s="138"/>
      <c r="M110" s="138"/>
      <c r="N110" s="138"/>
      <c r="O110" s="141"/>
      <c r="P110" s="138"/>
      <c r="Q110" s="138"/>
      <c r="R110" s="138"/>
      <c r="S110" s="141">
        <v>1</v>
      </c>
      <c r="T110" s="141"/>
      <c r="U110" s="138"/>
      <c r="V110" s="138"/>
      <c r="W110" s="138"/>
      <c r="X110" s="138"/>
      <c r="Y110" s="138"/>
      <c r="Z110" s="138"/>
      <c r="AA110" s="138"/>
      <c r="AB110" s="138"/>
    </row>
    <row r="111" spans="4:28" x14ac:dyDescent="0.2">
      <c r="D111" s="27" t="s">
        <v>107</v>
      </c>
      <c r="E111" s="138">
        <v>1.5</v>
      </c>
      <c r="F111" s="138">
        <v>0</v>
      </c>
      <c r="G111" s="138">
        <v>0</v>
      </c>
      <c r="H111" s="142" t="s">
        <v>18</v>
      </c>
      <c r="I111" s="140">
        <f t="shared" si="20"/>
        <v>1</v>
      </c>
      <c r="J111" s="140">
        <f t="shared" si="21"/>
        <v>1</v>
      </c>
      <c r="K111" s="138"/>
      <c r="L111" s="138"/>
      <c r="M111" s="138"/>
      <c r="N111" s="138"/>
      <c r="O111" s="141"/>
      <c r="P111" s="138"/>
      <c r="Q111" s="138"/>
      <c r="R111" s="138"/>
      <c r="S111" s="141">
        <v>1</v>
      </c>
      <c r="T111" s="141"/>
      <c r="U111" s="138"/>
      <c r="V111" s="138"/>
      <c r="W111" s="138"/>
      <c r="X111" s="138"/>
      <c r="Y111" s="138"/>
      <c r="Z111" s="138"/>
      <c r="AA111" s="138"/>
      <c r="AB111" s="138"/>
    </row>
    <row r="112" spans="4:28" x14ac:dyDescent="0.2">
      <c r="D112" s="8" t="s">
        <v>186</v>
      </c>
      <c r="E112" s="138">
        <v>1.5</v>
      </c>
      <c r="F112" s="138">
        <v>0</v>
      </c>
      <c r="G112" s="138">
        <v>0</v>
      </c>
      <c r="H112" s="142" t="s">
        <v>19</v>
      </c>
      <c r="I112" s="140">
        <f t="shared" si="20"/>
        <v>1</v>
      </c>
      <c r="J112" s="140">
        <f t="shared" si="21"/>
        <v>1</v>
      </c>
      <c r="K112" s="138"/>
      <c r="L112" s="138"/>
      <c r="M112" s="138"/>
      <c r="N112" s="138"/>
      <c r="O112" s="141"/>
      <c r="P112" s="138"/>
      <c r="Q112" s="138"/>
      <c r="R112" s="138"/>
      <c r="S112" s="141">
        <v>1</v>
      </c>
      <c r="T112" s="141"/>
      <c r="U112" s="138"/>
      <c r="V112" s="138"/>
      <c r="W112" s="138"/>
      <c r="X112" s="138"/>
      <c r="Y112" s="138"/>
      <c r="Z112" s="138"/>
      <c r="AA112" s="138"/>
      <c r="AB112" s="138"/>
    </row>
    <row r="113" spans="4:28" x14ac:dyDescent="0.2">
      <c r="D113" s="8" t="s">
        <v>187</v>
      </c>
      <c r="E113" s="138">
        <v>1.5</v>
      </c>
      <c r="F113" s="138">
        <v>0</v>
      </c>
      <c r="G113" s="138">
        <v>0</v>
      </c>
      <c r="H113" s="142" t="s">
        <v>19</v>
      </c>
      <c r="I113" s="140">
        <f t="shared" si="20"/>
        <v>1</v>
      </c>
      <c r="J113" s="140">
        <f t="shared" si="21"/>
        <v>1</v>
      </c>
      <c r="K113" s="138"/>
      <c r="L113" s="138"/>
      <c r="M113" s="138"/>
      <c r="N113" s="138"/>
      <c r="O113" s="141"/>
      <c r="P113" s="138"/>
      <c r="Q113" s="138"/>
      <c r="R113" s="138"/>
      <c r="S113" s="141">
        <v>1</v>
      </c>
      <c r="T113" s="141"/>
      <c r="U113" s="138"/>
      <c r="V113" s="138"/>
      <c r="W113" s="138"/>
      <c r="X113" s="138"/>
      <c r="Y113" s="138"/>
      <c r="Z113" s="138"/>
      <c r="AA113" s="138"/>
      <c r="AB113" s="138"/>
    </row>
    <row r="114" spans="4:28" x14ac:dyDescent="0.2">
      <c r="D114" s="27" t="s">
        <v>6</v>
      </c>
      <c r="E114" s="138">
        <v>3</v>
      </c>
      <c r="F114" s="138">
        <v>3</v>
      </c>
      <c r="G114" s="138">
        <v>3</v>
      </c>
      <c r="H114" s="142" t="s">
        <v>19</v>
      </c>
      <c r="I114" s="140">
        <f t="shared" si="20"/>
        <v>1</v>
      </c>
      <c r="J114" s="140">
        <f t="shared" si="21"/>
        <v>1</v>
      </c>
      <c r="K114" s="138"/>
      <c r="L114" s="138"/>
      <c r="M114" s="138"/>
      <c r="N114" s="138"/>
      <c r="O114" s="141"/>
      <c r="P114" s="138"/>
      <c r="Q114" s="138"/>
      <c r="R114" s="138"/>
      <c r="S114" s="141">
        <v>1</v>
      </c>
      <c r="T114" s="141"/>
      <c r="U114" s="138"/>
      <c r="V114" s="138"/>
      <c r="W114" s="138"/>
      <c r="X114" s="138"/>
      <c r="Y114" s="138"/>
      <c r="Z114" s="138"/>
      <c r="AA114" s="138"/>
      <c r="AB114" s="138"/>
    </row>
    <row r="115" spans="4:28" x14ac:dyDescent="0.2">
      <c r="D115" s="27" t="s">
        <v>108</v>
      </c>
      <c r="E115" s="138">
        <v>3</v>
      </c>
      <c r="F115" s="138">
        <v>3</v>
      </c>
      <c r="G115" s="138">
        <v>3</v>
      </c>
      <c r="H115" s="142" t="s">
        <v>19</v>
      </c>
      <c r="I115" s="140">
        <f t="shared" si="20"/>
        <v>1</v>
      </c>
      <c r="J115" s="140">
        <f t="shared" si="21"/>
        <v>1</v>
      </c>
      <c r="K115" s="138"/>
      <c r="L115" s="138"/>
      <c r="M115" s="138"/>
      <c r="N115" s="138"/>
      <c r="O115" s="141"/>
      <c r="P115" s="138"/>
      <c r="Q115" s="138"/>
      <c r="R115" s="138"/>
      <c r="S115" s="141">
        <v>1</v>
      </c>
      <c r="T115" s="141"/>
      <c r="U115" s="138"/>
      <c r="V115" s="138"/>
      <c r="W115" s="138"/>
      <c r="X115" s="138"/>
      <c r="Y115" s="138"/>
      <c r="Z115" s="138"/>
      <c r="AA115" s="138"/>
      <c r="AB115" s="138"/>
    </row>
    <row r="116" spans="4:28" x14ac:dyDescent="0.2">
      <c r="D116" s="27" t="s">
        <v>109</v>
      </c>
      <c r="E116" s="138">
        <v>2</v>
      </c>
      <c r="F116" s="138">
        <v>2</v>
      </c>
      <c r="G116" s="138">
        <v>2</v>
      </c>
      <c r="H116" s="142" t="s">
        <v>19</v>
      </c>
      <c r="I116" s="140">
        <f t="shared" si="20"/>
        <v>1</v>
      </c>
      <c r="J116" s="140">
        <f t="shared" si="21"/>
        <v>1</v>
      </c>
      <c r="K116" s="138"/>
      <c r="L116" s="138"/>
      <c r="M116" s="138"/>
      <c r="N116" s="138"/>
      <c r="O116" s="141"/>
      <c r="P116" s="138"/>
      <c r="Q116" s="138"/>
      <c r="R116" s="138"/>
      <c r="S116" s="141">
        <v>1</v>
      </c>
      <c r="T116" s="141"/>
      <c r="U116" s="138"/>
      <c r="V116" s="138"/>
      <c r="W116" s="138"/>
      <c r="X116" s="138"/>
      <c r="Y116" s="138"/>
      <c r="Z116" s="138"/>
      <c r="AA116" s="138"/>
      <c r="AB116" s="138"/>
    </row>
    <row r="117" spans="4:28" x14ac:dyDescent="0.2">
      <c r="D117" s="27" t="s">
        <v>110</v>
      </c>
      <c r="E117" s="138">
        <v>2</v>
      </c>
      <c r="F117" s="138">
        <v>2</v>
      </c>
      <c r="G117" s="138">
        <v>2</v>
      </c>
      <c r="H117" s="142" t="s">
        <v>19</v>
      </c>
      <c r="I117" s="140">
        <f t="shared" si="20"/>
        <v>1</v>
      </c>
      <c r="J117" s="140">
        <f t="shared" si="21"/>
        <v>1</v>
      </c>
      <c r="K117" s="138"/>
      <c r="L117" s="138"/>
      <c r="M117" s="138"/>
      <c r="N117" s="138"/>
      <c r="O117" s="141"/>
      <c r="P117" s="138"/>
      <c r="Q117" s="138"/>
      <c r="R117" s="138"/>
      <c r="S117" s="141">
        <v>1</v>
      </c>
      <c r="T117" s="141"/>
      <c r="U117" s="138"/>
      <c r="V117" s="138"/>
      <c r="W117" s="138"/>
      <c r="X117" s="138"/>
      <c r="Y117" s="138"/>
      <c r="Z117" s="138"/>
      <c r="AA117" s="138"/>
      <c r="AB117" s="138"/>
    </row>
    <row r="118" spans="4:28" x14ac:dyDescent="0.2">
      <c r="D118" s="27" t="s">
        <v>111</v>
      </c>
      <c r="E118" s="138">
        <v>2</v>
      </c>
      <c r="F118" s="138">
        <v>2</v>
      </c>
      <c r="G118" s="138">
        <v>2</v>
      </c>
      <c r="H118" s="142" t="s">
        <v>19</v>
      </c>
      <c r="I118" s="140">
        <f t="shared" si="20"/>
        <v>1</v>
      </c>
      <c r="J118" s="140">
        <f t="shared" si="21"/>
        <v>1</v>
      </c>
      <c r="K118" s="138"/>
      <c r="L118" s="138"/>
      <c r="M118" s="138"/>
      <c r="N118" s="138"/>
      <c r="O118" s="141"/>
      <c r="P118" s="138"/>
      <c r="Q118" s="138"/>
      <c r="R118" s="138"/>
      <c r="S118" s="141">
        <v>1</v>
      </c>
      <c r="T118" s="141"/>
      <c r="U118" s="138"/>
      <c r="V118" s="138"/>
      <c r="W118" s="138"/>
      <c r="X118" s="138"/>
      <c r="Y118" s="138"/>
      <c r="Z118" s="138"/>
      <c r="AA118" s="138"/>
      <c r="AB118" s="138"/>
    </row>
    <row r="119" spans="4:28" x14ac:dyDescent="0.2">
      <c r="D119" s="27" t="s">
        <v>112</v>
      </c>
      <c r="E119" s="138">
        <v>2</v>
      </c>
      <c r="F119" s="138">
        <v>2</v>
      </c>
      <c r="G119" s="138">
        <v>2</v>
      </c>
      <c r="H119" s="142" t="s">
        <v>19</v>
      </c>
      <c r="I119" s="140">
        <f t="shared" si="20"/>
        <v>1</v>
      </c>
      <c r="J119" s="140">
        <f t="shared" si="21"/>
        <v>1</v>
      </c>
      <c r="K119" s="138"/>
      <c r="L119" s="138"/>
      <c r="M119" s="138"/>
      <c r="N119" s="138"/>
      <c r="O119" s="141"/>
      <c r="P119" s="138"/>
      <c r="Q119" s="138"/>
      <c r="R119" s="138"/>
      <c r="S119" s="141">
        <v>1</v>
      </c>
      <c r="T119" s="141"/>
      <c r="U119" s="138"/>
      <c r="V119" s="138"/>
      <c r="W119" s="138"/>
      <c r="X119" s="138"/>
      <c r="Y119" s="138"/>
      <c r="Z119" s="138"/>
      <c r="AA119" s="138"/>
      <c r="AB119" s="138"/>
    </row>
    <row r="120" spans="4:28" x14ac:dyDescent="0.2">
      <c r="D120" s="8" t="s">
        <v>282</v>
      </c>
      <c r="E120" s="138">
        <v>2</v>
      </c>
      <c r="F120" s="138">
        <v>2</v>
      </c>
      <c r="G120" s="138">
        <v>2</v>
      </c>
      <c r="H120" s="142" t="s">
        <v>19</v>
      </c>
      <c r="I120" s="140">
        <f t="shared" ref="I120" si="22">COUNTIF(CourseList,D120)</f>
        <v>2</v>
      </c>
      <c r="J120" s="140">
        <f t="shared" si="21"/>
        <v>2</v>
      </c>
      <c r="K120" s="138"/>
      <c r="L120" s="138"/>
      <c r="M120" s="138"/>
      <c r="N120" s="138"/>
      <c r="O120" s="141"/>
      <c r="P120" s="138"/>
      <c r="Q120" s="138"/>
      <c r="R120" s="138"/>
      <c r="S120" s="141">
        <v>1</v>
      </c>
      <c r="T120" s="141">
        <v>1</v>
      </c>
      <c r="U120" s="138"/>
      <c r="V120" s="138"/>
      <c r="W120" s="138"/>
      <c r="X120" s="138"/>
      <c r="Y120" s="138"/>
      <c r="Z120" s="138"/>
      <c r="AA120" s="138"/>
      <c r="AB120" s="138"/>
    </row>
    <row r="121" spans="4:28" x14ac:dyDescent="0.2">
      <c r="D121" s="8"/>
      <c r="E121" s="138"/>
      <c r="F121" s="138"/>
      <c r="G121" s="138"/>
      <c r="H121" s="142"/>
      <c r="I121" s="140">
        <f t="shared" ref="I121:I122" si="23">COUNTIF(CourseList,D121)</f>
        <v>0</v>
      </c>
      <c r="J121" s="140">
        <f t="shared" si="21"/>
        <v>0</v>
      </c>
      <c r="K121" s="138"/>
      <c r="L121" s="138"/>
      <c r="M121" s="138"/>
      <c r="N121" s="138"/>
      <c r="O121" s="141"/>
      <c r="P121" s="138"/>
      <c r="Q121" s="138"/>
      <c r="R121" s="138"/>
      <c r="S121" s="141"/>
      <c r="T121" s="141"/>
      <c r="U121" s="138"/>
      <c r="V121" s="138"/>
      <c r="W121" s="138"/>
      <c r="X121" s="138"/>
      <c r="Y121" s="138"/>
      <c r="Z121" s="138"/>
      <c r="AA121" s="138"/>
      <c r="AB121" s="138"/>
    </row>
    <row r="122" spans="4:28" x14ac:dyDescent="0.2">
      <c r="D122" s="10" t="s">
        <v>260</v>
      </c>
      <c r="E122" s="138"/>
      <c r="F122" s="138"/>
      <c r="G122" s="138"/>
      <c r="H122" s="142"/>
      <c r="I122" s="140">
        <f t="shared" si="23"/>
        <v>1</v>
      </c>
      <c r="J122" s="140">
        <f t="shared" si="21"/>
        <v>0</v>
      </c>
      <c r="K122" s="138"/>
      <c r="L122" s="138"/>
      <c r="M122" s="138"/>
      <c r="N122" s="138"/>
      <c r="O122" s="141"/>
      <c r="P122" s="138"/>
      <c r="Q122" s="138"/>
      <c r="R122" s="138"/>
      <c r="S122" s="141"/>
      <c r="T122" s="141"/>
      <c r="U122" s="138"/>
      <c r="V122" s="138"/>
      <c r="W122" s="138"/>
      <c r="X122" s="138"/>
      <c r="Y122" s="138"/>
      <c r="Z122" s="138"/>
      <c r="AA122" s="138"/>
      <c r="AB122" s="138"/>
    </row>
    <row r="123" spans="4:28" x14ac:dyDescent="0.2">
      <c r="D123" s="27" t="s">
        <v>71</v>
      </c>
      <c r="E123" s="138">
        <v>4</v>
      </c>
      <c r="F123" s="138">
        <v>4</v>
      </c>
      <c r="G123" s="138">
        <v>0</v>
      </c>
      <c r="H123" s="142" t="s">
        <v>18</v>
      </c>
      <c r="I123" s="140">
        <f t="shared" ref="I123:I130" si="24">COUNTIF(CourseList,D123)</f>
        <v>3</v>
      </c>
      <c r="J123" s="140">
        <f t="shared" si="21"/>
        <v>4</v>
      </c>
      <c r="K123" s="139"/>
      <c r="L123" s="139"/>
      <c r="M123" s="139"/>
      <c r="N123" s="141"/>
      <c r="O123" s="141"/>
      <c r="P123" s="141">
        <v>1</v>
      </c>
      <c r="Q123" s="141">
        <v>1</v>
      </c>
      <c r="R123" s="141"/>
      <c r="S123" s="141"/>
      <c r="T123" s="141">
        <v>1</v>
      </c>
      <c r="U123" s="138"/>
      <c r="V123" s="138">
        <v>1</v>
      </c>
      <c r="W123" s="138"/>
      <c r="X123" s="138"/>
      <c r="Y123" s="138"/>
      <c r="Z123" s="138"/>
      <c r="AA123" s="138"/>
      <c r="AB123" s="138"/>
    </row>
    <row r="124" spans="4:28" x14ac:dyDescent="0.2">
      <c r="D124" s="27" t="s">
        <v>72</v>
      </c>
      <c r="E124" s="138">
        <v>4</v>
      </c>
      <c r="F124" s="138">
        <v>4</v>
      </c>
      <c r="G124" s="138">
        <v>0</v>
      </c>
      <c r="H124" s="142" t="s">
        <v>19</v>
      </c>
      <c r="I124" s="140">
        <f t="shared" si="24"/>
        <v>2</v>
      </c>
      <c r="J124" s="140">
        <f t="shared" si="21"/>
        <v>3</v>
      </c>
      <c r="K124" s="139"/>
      <c r="L124" s="139"/>
      <c r="M124" s="139"/>
      <c r="N124" s="141"/>
      <c r="O124" s="141"/>
      <c r="P124" s="141">
        <v>1</v>
      </c>
      <c r="Q124" s="141">
        <v>1</v>
      </c>
      <c r="R124" s="141"/>
      <c r="S124" s="141"/>
      <c r="T124" s="141">
        <v>1</v>
      </c>
      <c r="U124" s="138"/>
      <c r="V124" s="138"/>
      <c r="W124" s="138"/>
      <c r="X124" s="138"/>
      <c r="Y124" s="138"/>
      <c r="Z124" s="138"/>
      <c r="AA124" s="138"/>
      <c r="AB124" s="138"/>
    </row>
    <row r="125" spans="4:28" x14ac:dyDescent="0.2">
      <c r="D125" s="27" t="s">
        <v>66</v>
      </c>
      <c r="E125" s="138">
        <v>4</v>
      </c>
      <c r="F125" s="138">
        <v>4</v>
      </c>
      <c r="G125" s="138">
        <v>4</v>
      </c>
      <c r="H125" s="142" t="s">
        <v>18</v>
      </c>
      <c r="I125" s="140">
        <f t="shared" si="24"/>
        <v>2</v>
      </c>
      <c r="J125" s="140">
        <f t="shared" si="21"/>
        <v>3</v>
      </c>
      <c r="K125" s="139"/>
      <c r="L125" s="139"/>
      <c r="M125" s="139"/>
      <c r="N125" s="141"/>
      <c r="O125" s="141"/>
      <c r="P125" s="141">
        <v>1</v>
      </c>
      <c r="Q125" s="141">
        <v>1</v>
      </c>
      <c r="R125" s="141"/>
      <c r="S125" s="141"/>
      <c r="T125" s="141">
        <v>1</v>
      </c>
      <c r="U125" s="138"/>
      <c r="V125" s="138"/>
      <c r="W125" s="138"/>
      <c r="X125" s="138"/>
      <c r="Y125" s="138"/>
      <c r="Z125" s="138"/>
      <c r="AA125" s="138"/>
      <c r="AB125" s="138"/>
    </row>
    <row r="126" spans="4:28" x14ac:dyDescent="0.2">
      <c r="D126" s="27" t="s">
        <v>67</v>
      </c>
      <c r="E126" s="138">
        <v>4</v>
      </c>
      <c r="F126" s="138">
        <v>4</v>
      </c>
      <c r="G126" s="138">
        <v>4</v>
      </c>
      <c r="H126" s="142" t="s">
        <v>19</v>
      </c>
      <c r="I126" s="140">
        <f t="shared" si="24"/>
        <v>2</v>
      </c>
      <c r="J126" s="140">
        <f t="shared" si="21"/>
        <v>3</v>
      </c>
      <c r="K126" s="139"/>
      <c r="L126" s="139"/>
      <c r="M126" s="139"/>
      <c r="N126" s="141"/>
      <c r="O126" s="141"/>
      <c r="P126" s="141">
        <v>1</v>
      </c>
      <c r="Q126" s="141">
        <v>1</v>
      </c>
      <c r="R126" s="141"/>
      <c r="S126" s="141"/>
      <c r="T126" s="141">
        <v>1</v>
      </c>
      <c r="U126" s="138"/>
      <c r="V126" s="138"/>
      <c r="W126" s="138"/>
      <c r="X126" s="138"/>
      <c r="Y126" s="138"/>
      <c r="Z126" s="138"/>
      <c r="AA126" s="138"/>
      <c r="AB126" s="138"/>
    </row>
    <row r="127" spans="4:28" x14ac:dyDescent="0.2">
      <c r="D127" s="27" t="s">
        <v>68</v>
      </c>
      <c r="E127" s="138">
        <v>3</v>
      </c>
      <c r="F127" s="138">
        <v>3</v>
      </c>
      <c r="G127" s="138">
        <v>3</v>
      </c>
      <c r="H127" s="142" t="s">
        <v>18</v>
      </c>
      <c r="I127" s="140">
        <f t="shared" si="24"/>
        <v>2</v>
      </c>
      <c r="J127" s="140">
        <f t="shared" si="21"/>
        <v>3</v>
      </c>
      <c r="K127" s="139"/>
      <c r="L127" s="139"/>
      <c r="M127" s="139"/>
      <c r="N127" s="141"/>
      <c r="O127" s="141"/>
      <c r="P127" s="141">
        <v>1</v>
      </c>
      <c r="Q127" s="141">
        <v>1</v>
      </c>
      <c r="R127" s="141"/>
      <c r="S127" s="141"/>
      <c r="T127" s="141">
        <v>1</v>
      </c>
      <c r="U127" s="138"/>
      <c r="V127" s="138"/>
      <c r="W127" s="138"/>
      <c r="X127" s="138"/>
      <c r="Y127" s="138"/>
      <c r="Z127" s="138"/>
      <c r="AA127" s="138"/>
      <c r="AB127" s="138"/>
    </row>
    <row r="128" spans="4:28" x14ac:dyDescent="0.2">
      <c r="D128" s="8" t="s">
        <v>282</v>
      </c>
      <c r="E128" s="138">
        <v>2</v>
      </c>
      <c r="F128" s="138">
        <v>2</v>
      </c>
      <c r="G128" s="138">
        <v>2</v>
      </c>
      <c r="H128" s="142" t="s">
        <v>19</v>
      </c>
      <c r="I128" s="140">
        <f t="shared" si="24"/>
        <v>2</v>
      </c>
      <c r="J128" s="140">
        <f t="shared" si="21"/>
        <v>2</v>
      </c>
      <c r="K128" s="138"/>
      <c r="L128" s="138"/>
      <c r="M128" s="138"/>
      <c r="N128" s="138"/>
      <c r="O128" s="141"/>
      <c r="P128" s="138"/>
      <c r="Q128" s="138"/>
      <c r="R128" s="138"/>
      <c r="S128" s="141">
        <v>1</v>
      </c>
      <c r="T128" s="141">
        <v>1</v>
      </c>
      <c r="U128" s="138"/>
      <c r="V128" s="138"/>
      <c r="W128" s="138"/>
      <c r="X128" s="138"/>
      <c r="Y128" s="138"/>
      <c r="Z128" s="138"/>
      <c r="AA128" s="138"/>
      <c r="AB128" s="138"/>
    </row>
    <row r="129" spans="4:28" x14ac:dyDescent="0.2">
      <c r="D129" s="8" t="s">
        <v>281</v>
      </c>
      <c r="E129" s="138">
        <v>2</v>
      </c>
      <c r="F129" s="138">
        <v>2</v>
      </c>
      <c r="G129" s="138">
        <v>2</v>
      </c>
      <c r="H129" s="142" t="s">
        <v>18</v>
      </c>
      <c r="I129" s="140">
        <f t="shared" si="24"/>
        <v>2</v>
      </c>
      <c r="J129" s="140">
        <f t="shared" si="21"/>
        <v>2</v>
      </c>
      <c r="K129" s="139"/>
      <c r="L129" s="139"/>
      <c r="M129" s="139"/>
      <c r="N129" s="141"/>
      <c r="O129" s="141"/>
      <c r="P129" s="141"/>
      <c r="Q129" s="141"/>
      <c r="R129" s="141">
        <v>1</v>
      </c>
      <c r="S129" s="141"/>
      <c r="T129" s="141">
        <v>1</v>
      </c>
      <c r="U129" s="138"/>
      <c r="V129" s="138"/>
      <c r="W129" s="138"/>
      <c r="X129" s="138"/>
      <c r="Y129" s="138"/>
      <c r="Z129" s="138"/>
      <c r="AA129" s="138"/>
      <c r="AB129" s="138"/>
    </row>
    <row r="130" spans="4:28" x14ac:dyDescent="0.2">
      <c r="D130" s="27" t="s">
        <v>74</v>
      </c>
      <c r="E130" s="138">
        <v>4</v>
      </c>
      <c r="F130" s="138">
        <v>4</v>
      </c>
      <c r="G130" s="138">
        <v>0</v>
      </c>
      <c r="H130" s="142" t="s">
        <v>19</v>
      </c>
      <c r="I130" s="140">
        <f t="shared" si="24"/>
        <v>2</v>
      </c>
      <c r="J130" s="140">
        <f t="shared" si="21"/>
        <v>3</v>
      </c>
      <c r="K130" s="139"/>
      <c r="L130" s="139"/>
      <c r="M130" s="139"/>
      <c r="N130" s="141"/>
      <c r="O130" s="141"/>
      <c r="P130" s="141">
        <v>1</v>
      </c>
      <c r="Q130" s="141">
        <v>1</v>
      </c>
      <c r="R130" s="141"/>
      <c r="S130" s="141"/>
      <c r="T130" s="141">
        <v>1</v>
      </c>
      <c r="U130" s="138"/>
      <c r="V130" s="138"/>
      <c r="W130" s="138"/>
      <c r="X130" s="138"/>
      <c r="Y130" s="138"/>
      <c r="Z130" s="138"/>
      <c r="AA130" s="138"/>
      <c r="AB130" s="138"/>
    </row>
    <row r="131" spans="4:28" x14ac:dyDescent="0.2">
      <c r="E131" s="138"/>
      <c r="F131" s="138"/>
      <c r="G131" s="138"/>
      <c r="H131" s="142"/>
      <c r="I131" s="140">
        <f t="shared" si="20"/>
        <v>0</v>
      </c>
      <c r="J131" s="140">
        <f t="shared" si="21"/>
        <v>0</v>
      </c>
      <c r="K131" s="139"/>
      <c r="L131" s="139"/>
      <c r="M131" s="139"/>
      <c r="N131" s="141"/>
      <c r="O131" s="141"/>
      <c r="P131" s="141"/>
      <c r="Q131" s="141"/>
      <c r="R131" s="141"/>
      <c r="S131" s="141"/>
      <c r="T131" s="141"/>
      <c r="U131" s="138"/>
      <c r="V131" s="138"/>
      <c r="W131" s="138"/>
      <c r="X131" s="138"/>
      <c r="Y131" s="138"/>
      <c r="Z131" s="138"/>
      <c r="AA131" s="138"/>
      <c r="AB131" s="138"/>
    </row>
    <row r="132" spans="4:28" x14ac:dyDescent="0.2">
      <c r="D132" s="10" t="s">
        <v>154</v>
      </c>
      <c r="E132" s="138"/>
      <c r="F132" s="138"/>
      <c r="G132" s="138"/>
      <c r="H132" s="142"/>
      <c r="I132" s="140">
        <f t="shared" si="20"/>
        <v>1</v>
      </c>
      <c r="J132" s="140">
        <f t="shared" si="21"/>
        <v>0</v>
      </c>
      <c r="K132" s="139"/>
      <c r="L132" s="139"/>
      <c r="M132" s="139"/>
      <c r="N132" s="141"/>
      <c r="O132" s="141"/>
      <c r="P132" s="141"/>
      <c r="Q132" s="141"/>
      <c r="R132" s="141"/>
      <c r="S132" s="141"/>
      <c r="T132" s="141"/>
      <c r="U132" s="138"/>
      <c r="V132" s="138"/>
      <c r="W132" s="138"/>
      <c r="X132" s="138"/>
      <c r="Y132" s="138"/>
      <c r="Z132" s="138"/>
      <c r="AA132" s="138"/>
      <c r="AB132" s="138"/>
    </row>
    <row r="133" spans="4:28" x14ac:dyDescent="0.2">
      <c r="D133" s="8" t="s">
        <v>222</v>
      </c>
      <c r="E133" s="138">
        <v>3</v>
      </c>
      <c r="F133" s="138">
        <v>3</v>
      </c>
      <c r="G133" s="138">
        <v>3</v>
      </c>
      <c r="H133" s="142" t="s">
        <v>18</v>
      </c>
      <c r="I133" s="140">
        <f t="shared" si="20"/>
        <v>1</v>
      </c>
      <c r="J133" s="140">
        <f t="shared" si="21"/>
        <v>1</v>
      </c>
      <c r="K133" s="139"/>
      <c r="L133" s="139"/>
      <c r="M133" s="139"/>
      <c r="N133" s="141"/>
      <c r="O133" s="141"/>
      <c r="P133" s="141"/>
      <c r="Q133" s="141"/>
      <c r="R133" s="141"/>
      <c r="S133" s="141"/>
      <c r="T133" s="141"/>
      <c r="U133" s="138">
        <v>1</v>
      </c>
      <c r="V133" s="138"/>
      <c r="W133" s="138"/>
      <c r="X133" s="138"/>
      <c r="Y133" s="138"/>
      <c r="Z133" s="138"/>
      <c r="AA133" s="138"/>
      <c r="AB133" s="138"/>
    </row>
    <row r="134" spans="4:28" x14ac:dyDescent="0.2">
      <c r="D134" s="27" t="s">
        <v>223</v>
      </c>
      <c r="E134" s="138">
        <v>4</v>
      </c>
      <c r="F134" s="138">
        <v>4</v>
      </c>
      <c r="G134" s="138">
        <v>0</v>
      </c>
      <c r="H134" s="142" t="s">
        <v>18</v>
      </c>
      <c r="I134" s="140">
        <f t="shared" si="20"/>
        <v>1</v>
      </c>
      <c r="J134" s="140">
        <f t="shared" si="21"/>
        <v>1</v>
      </c>
      <c r="K134" s="139"/>
      <c r="L134" s="139"/>
      <c r="M134" s="139"/>
      <c r="N134" s="141"/>
      <c r="O134" s="141"/>
      <c r="P134" s="141"/>
      <c r="Q134" s="141"/>
      <c r="R134" s="141"/>
      <c r="S134" s="141"/>
      <c r="T134" s="141"/>
      <c r="U134" s="138">
        <v>1</v>
      </c>
      <c r="V134" s="138"/>
      <c r="W134" s="138"/>
      <c r="X134" s="138"/>
      <c r="Y134" s="138"/>
      <c r="Z134" s="138"/>
      <c r="AA134" s="138"/>
      <c r="AB134" s="138"/>
    </row>
    <row r="135" spans="4:28" x14ac:dyDescent="0.2">
      <c r="D135" s="8" t="s">
        <v>283</v>
      </c>
      <c r="E135" s="138">
        <v>4</v>
      </c>
      <c r="F135" s="138">
        <v>4</v>
      </c>
      <c r="G135" s="138">
        <v>0</v>
      </c>
      <c r="H135" s="142" t="s">
        <v>19</v>
      </c>
      <c r="I135" s="140">
        <f t="shared" ref="I135" si="25">COUNTIF(CourseList,D135)</f>
        <v>1</v>
      </c>
      <c r="J135" s="140">
        <f t="shared" si="21"/>
        <v>1</v>
      </c>
      <c r="K135" s="139"/>
      <c r="L135" s="139"/>
      <c r="M135" s="139"/>
      <c r="N135" s="141"/>
      <c r="O135" s="141"/>
      <c r="P135" s="141"/>
      <c r="Q135" s="141"/>
      <c r="R135" s="141"/>
      <c r="S135" s="141"/>
      <c r="T135" s="141"/>
      <c r="U135" s="138">
        <v>1</v>
      </c>
      <c r="V135" s="138"/>
      <c r="W135" s="138"/>
      <c r="X135" s="138"/>
      <c r="Y135" s="138"/>
      <c r="Z135" s="138"/>
      <c r="AA135" s="138"/>
      <c r="AB135" s="138"/>
    </row>
    <row r="136" spans="4:28" x14ac:dyDescent="0.2">
      <c r="D136" s="27" t="s">
        <v>82</v>
      </c>
      <c r="E136" s="138">
        <v>3</v>
      </c>
      <c r="F136" s="138">
        <v>3</v>
      </c>
      <c r="G136" s="138">
        <v>0</v>
      </c>
      <c r="H136" s="142" t="s">
        <v>21</v>
      </c>
      <c r="I136" s="140">
        <f t="shared" si="20"/>
        <v>2</v>
      </c>
      <c r="J136" s="140">
        <f t="shared" si="21"/>
        <v>2</v>
      </c>
      <c r="K136" s="139"/>
      <c r="L136" s="139"/>
      <c r="M136" s="139"/>
      <c r="N136" s="141"/>
      <c r="O136" s="141"/>
      <c r="P136" s="141"/>
      <c r="Q136" s="141"/>
      <c r="R136" s="141">
        <v>1</v>
      </c>
      <c r="S136" s="141"/>
      <c r="T136" s="141"/>
      <c r="U136" s="138">
        <v>1</v>
      </c>
      <c r="V136" s="138"/>
      <c r="W136" s="138"/>
      <c r="X136" s="138"/>
      <c r="Y136" s="138"/>
      <c r="Z136" s="138"/>
      <c r="AA136" s="138"/>
      <c r="AB136" s="138"/>
    </row>
    <row r="137" spans="4:28" x14ac:dyDescent="0.2">
      <c r="D137" s="27" t="s">
        <v>224</v>
      </c>
      <c r="E137" s="138">
        <v>4</v>
      </c>
      <c r="F137" s="138">
        <v>4</v>
      </c>
      <c r="G137" s="138">
        <v>0</v>
      </c>
      <c r="H137" s="142" t="s">
        <v>19</v>
      </c>
      <c r="I137" s="140">
        <f t="shared" si="20"/>
        <v>1</v>
      </c>
      <c r="J137" s="140">
        <f t="shared" si="21"/>
        <v>1</v>
      </c>
      <c r="K137" s="139"/>
      <c r="L137" s="139"/>
      <c r="M137" s="139"/>
      <c r="N137" s="141"/>
      <c r="O137" s="141"/>
      <c r="P137" s="141"/>
      <c r="Q137" s="141"/>
      <c r="R137" s="141"/>
      <c r="S137" s="141"/>
      <c r="T137" s="141"/>
      <c r="U137" s="138">
        <v>1</v>
      </c>
      <c r="V137" s="138"/>
      <c r="W137" s="138"/>
      <c r="X137" s="138"/>
      <c r="Y137" s="138"/>
      <c r="Z137" s="138"/>
      <c r="AA137" s="138"/>
      <c r="AB137" s="138"/>
    </row>
    <row r="138" spans="4:28" x14ac:dyDescent="0.2">
      <c r="D138" s="27" t="s">
        <v>225</v>
      </c>
      <c r="E138" s="138">
        <v>4</v>
      </c>
      <c r="F138" s="138">
        <v>4</v>
      </c>
      <c r="G138" s="138">
        <v>0</v>
      </c>
      <c r="H138" s="142" t="s">
        <v>19</v>
      </c>
      <c r="I138" s="140">
        <f t="shared" si="20"/>
        <v>1</v>
      </c>
      <c r="J138" s="140">
        <f t="shared" si="21"/>
        <v>1</v>
      </c>
      <c r="K138" s="139"/>
      <c r="L138" s="139"/>
      <c r="M138" s="139"/>
      <c r="N138" s="141"/>
      <c r="O138" s="141"/>
      <c r="P138" s="141"/>
      <c r="Q138" s="141"/>
      <c r="R138" s="141"/>
      <c r="S138" s="141"/>
      <c r="T138" s="141"/>
      <c r="U138" s="138">
        <v>1</v>
      </c>
      <c r="V138" s="138"/>
      <c r="W138" s="138"/>
      <c r="X138" s="138"/>
      <c r="Y138" s="138"/>
      <c r="Z138" s="138"/>
      <c r="AA138" s="138"/>
      <c r="AB138" s="138"/>
    </row>
    <row r="139" spans="4:28" x14ac:dyDescent="0.2">
      <c r="D139" s="27" t="s">
        <v>227</v>
      </c>
      <c r="E139" s="138">
        <v>4</v>
      </c>
      <c r="F139" s="138">
        <v>4</v>
      </c>
      <c r="G139" s="138">
        <v>0</v>
      </c>
      <c r="H139" s="142" t="s">
        <v>18</v>
      </c>
      <c r="I139" s="140">
        <f t="shared" si="20"/>
        <v>1</v>
      </c>
      <c r="J139" s="140">
        <f t="shared" si="21"/>
        <v>1</v>
      </c>
      <c r="K139" s="139"/>
      <c r="L139" s="139"/>
      <c r="M139" s="139"/>
      <c r="N139" s="141"/>
      <c r="O139" s="141"/>
      <c r="P139" s="141"/>
      <c r="Q139" s="141"/>
      <c r="R139" s="141"/>
      <c r="S139" s="141"/>
      <c r="T139" s="141"/>
      <c r="U139" s="138">
        <v>1</v>
      </c>
      <c r="V139" s="138"/>
      <c r="W139" s="138"/>
      <c r="X139" s="138"/>
      <c r="Y139" s="138"/>
      <c r="Z139" s="138"/>
      <c r="AA139" s="138"/>
      <c r="AB139" s="138"/>
    </row>
    <row r="140" spans="4:28" x14ac:dyDescent="0.2">
      <c r="D140" s="27" t="s">
        <v>228</v>
      </c>
      <c r="E140" s="138">
        <v>4</v>
      </c>
      <c r="F140" s="138">
        <v>4</v>
      </c>
      <c r="G140" s="138">
        <v>0</v>
      </c>
      <c r="H140" s="142" t="s">
        <v>18</v>
      </c>
      <c r="I140" s="140">
        <f t="shared" si="20"/>
        <v>1</v>
      </c>
      <c r="J140" s="140">
        <f t="shared" si="21"/>
        <v>1</v>
      </c>
      <c r="K140" s="139"/>
      <c r="L140" s="139"/>
      <c r="M140" s="139"/>
      <c r="N140" s="141"/>
      <c r="O140" s="141"/>
      <c r="P140" s="141"/>
      <c r="Q140" s="141"/>
      <c r="R140" s="141"/>
      <c r="S140" s="141"/>
      <c r="T140" s="141"/>
      <c r="U140" s="138">
        <v>1</v>
      </c>
      <c r="V140" s="138"/>
      <c r="W140" s="138"/>
      <c r="X140" s="138"/>
      <c r="Y140" s="138"/>
      <c r="Z140" s="138"/>
      <c r="AA140" s="138"/>
      <c r="AB140" s="138"/>
    </row>
    <row r="141" spans="4:28" x14ac:dyDescent="0.2">
      <c r="D141" s="27" t="s">
        <v>229</v>
      </c>
      <c r="E141" s="138">
        <v>3</v>
      </c>
      <c r="F141" s="138">
        <v>3</v>
      </c>
      <c r="G141" s="138">
        <v>0</v>
      </c>
      <c r="H141" s="142" t="s">
        <v>19</v>
      </c>
      <c r="I141" s="140">
        <f t="shared" si="20"/>
        <v>1</v>
      </c>
      <c r="J141" s="140">
        <f t="shared" si="21"/>
        <v>1</v>
      </c>
      <c r="K141" s="139"/>
      <c r="L141" s="139"/>
      <c r="M141" s="139"/>
      <c r="N141" s="141"/>
      <c r="O141" s="141"/>
      <c r="P141" s="141"/>
      <c r="Q141" s="141"/>
      <c r="R141" s="141"/>
      <c r="S141" s="141"/>
      <c r="T141" s="141"/>
      <c r="U141" s="138">
        <v>1</v>
      </c>
      <c r="V141" s="138"/>
      <c r="W141" s="138"/>
      <c r="X141" s="138"/>
      <c r="Y141" s="138"/>
      <c r="Z141" s="138"/>
      <c r="AA141" s="138"/>
      <c r="AB141" s="138"/>
    </row>
    <row r="142" spans="4:28" x14ac:dyDescent="0.2">
      <c r="E142" s="138"/>
      <c r="F142" s="138"/>
      <c r="G142" s="138"/>
      <c r="H142" s="142"/>
      <c r="I142" s="140">
        <f t="shared" si="20"/>
        <v>0</v>
      </c>
      <c r="J142" s="140">
        <f t="shared" si="21"/>
        <v>0</v>
      </c>
      <c r="K142" s="139"/>
      <c r="L142" s="139"/>
      <c r="M142" s="139"/>
      <c r="N142" s="141"/>
      <c r="O142" s="141"/>
      <c r="P142" s="141"/>
      <c r="Q142" s="141"/>
      <c r="R142" s="141"/>
      <c r="S142" s="141"/>
      <c r="T142" s="141"/>
      <c r="U142" s="138"/>
      <c r="V142" s="138"/>
      <c r="W142" s="138"/>
      <c r="X142" s="138"/>
      <c r="Y142" s="138"/>
      <c r="Z142" s="138"/>
      <c r="AA142" s="138"/>
      <c r="AB142" s="138"/>
    </row>
    <row r="143" spans="4:28" x14ac:dyDescent="0.2">
      <c r="D143" s="10" t="s">
        <v>155</v>
      </c>
      <c r="E143" s="138"/>
      <c r="F143" s="138"/>
      <c r="G143" s="138"/>
      <c r="H143" s="142"/>
      <c r="I143" s="140">
        <f t="shared" si="20"/>
        <v>1</v>
      </c>
      <c r="J143" s="140">
        <f t="shared" si="21"/>
        <v>0</v>
      </c>
      <c r="K143" s="139"/>
      <c r="L143" s="139"/>
      <c r="M143" s="139"/>
      <c r="N143" s="141"/>
      <c r="O143" s="141"/>
      <c r="P143" s="141"/>
      <c r="Q143" s="141"/>
      <c r="R143" s="141"/>
      <c r="S143" s="141"/>
      <c r="T143" s="141"/>
      <c r="U143" s="138"/>
      <c r="V143" s="138"/>
      <c r="W143" s="138"/>
      <c r="X143" s="138"/>
      <c r="Y143" s="138"/>
      <c r="Z143" s="138"/>
      <c r="AA143" s="138"/>
      <c r="AB143" s="138"/>
    </row>
    <row r="144" spans="4:28" x14ac:dyDescent="0.2">
      <c r="D144" s="27" t="s">
        <v>231</v>
      </c>
      <c r="E144" s="138">
        <v>3</v>
      </c>
      <c r="F144" s="138">
        <v>3</v>
      </c>
      <c r="G144" s="138">
        <v>0</v>
      </c>
      <c r="H144" s="142" t="s">
        <v>18</v>
      </c>
      <c r="I144" s="140">
        <f t="shared" ref="I144:I152" si="26">COUNTIF(CourseList,D144)</f>
        <v>1</v>
      </c>
      <c r="J144" s="140">
        <f t="shared" si="21"/>
        <v>1</v>
      </c>
      <c r="K144" s="139"/>
      <c r="L144" s="139"/>
      <c r="M144" s="139"/>
      <c r="N144" s="141"/>
      <c r="O144" s="141"/>
      <c r="P144" s="141"/>
      <c r="Q144" s="141"/>
      <c r="R144" s="141"/>
      <c r="S144" s="141"/>
      <c r="T144" s="141"/>
      <c r="U144" s="138"/>
      <c r="V144" s="138">
        <v>1</v>
      </c>
      <c r="W144" s="138"/>
      <c r="X144" s="138"/>
      <c r="Y144" s="138"/>
      <c r="Z144" s="138"/>
      <c r="AA144" s="138"/>
      <c r="AB144" s="138"/>
    </row>
    <row r="145" spans="4:28" x14ac:dyDescent="0.2">
      <c r="D145" s="27" t="s">
        <v>71</v>
      </c>
      <c r="E145" s="138">
        <v>4</v>
      </c>
      <c r="F145" s="138">
        <v>4</v>
      </c>
      <c r="G145" s="138">
        <v>0</v>
      </c>
      <c r="H145" s="142" t="s">
        <v>18</v>
      </c>
      <c r="I145" s="140">
        <f t="shared" si="26"/>
        <v>3</v>
      </c>
      <c r="J145" s="140">
        <f t="shared" si="21"/>
        <v>3</v>
      </c>
      <c r="K145" s="139"/>
      <c r="L145" s="139"/>
      <c r="M145" s="139"/>
      <c r="N145" s="141"/>
      <c r="O145" s="141"/>
      <c r="P145" s="141">
        <v>1</v>
      </c>
      <c r="Q145" s="141">
        <v>1</v>
      </c>
      <c r="R145" s="141"/>
      <c r="S145" s="141"/>
      <c r="T145" s="141"/>
      <c r="U145" s="138"/>
      <c r="V145" s="138">
        <v>1</v>
      </c>
      <c r="W145" s="138"/>
      <c r="X145" s="138"/>
      <c r="Y145" s="138"/>
      <c r="Z145" s="138"/>
      <c r="AA145" s="138"/>
      <c r="AB145" s="138"/>
    </row>
    <row r="146" spans="4:28" x14ac:dyDescent="0.2">
      <c r="D146" s="27" t="s">
        <v>85</v>
      </c>
      <c r="E146" s="138">
        <v>3</v>
      </c>
      <c r="F146" s="138">
        <v>3</v>
      </c>
      <c r="G146" s="138">
        <v>0</v>
      </c>
      <c r="H146" s="142" t="s">
        <v>19</v>
      </c>
      <c r="I146" s="140">
        <f t="shared" si="26"/>
        <v>3</v>
      </c>
      <c r="J146" s="140">
        <f t="shared" si="21"/>
        <v>2</v>
      </c>
      <c r="K146" s="139"/>
      <c r="L146" s="139"/>
      <c r="M146" s="139"/>
      <c r="N146" s="141"/>
      <c r="O146" s="141"/>
      <c r="P146" s="141"/>
      <c r="Q146" s="141"/>
      <c r="R146" s="141">
        <v>1</v>
      </c>
      <c r="S146" s="141"/>
      <c r="T146" s="141"/>
      <c r="U146" s="138"/>
      <c r="V146" s="138">
        <v>1</v>
      </c>
      <c r="W146" s="138"/>
      <c r="X146" s="138"/>
      <c r="Y146" s="138"/>
      <c r="Z146" s="138"/>
      <c r="AA146" s="138"/>
      <c r="AB146" s="138"/>
    </row>
    <row r="147" spans="4:28" x14ac:dyDescent="0.2">
      <c r="D147" s="27" t="s">
        <v>232</v>
      </c>
      <c r="E147" s="138">
        <v>3</v>
      </c>
      <c r="F147" s="138">
        <v>3</v>
      </c>
      <c r="G147" s="138">
        <v>0</v>
      </c>
      <c r="H147" s="142" t="s">
        <v>18</v>
      </c>
      <c r="I147" s="140">
        <f t="shared" si="26"/>
        <v>1</v>
      </c>
      <c r="J147" s="140">
        <f t="shared" si="21"/>
        <v>1</v>
      </c>
      <c r="K147" s="139"/>
      <c r="L147" s="139"/>
      <c r="M147" s="139"/>
      <c r="N147" s="141"/>
      <c r="O147" s="141"/>
      <c r="P147" s="141"/>
      <c r="Q147" s="141"/>
      <c r="R147" s="141"/>
      <c r="S147" s="141"/>
      <c r="T147" s="141"/>
      <c r="U147" s="138"/>
      <c r="V147" s="138">
        <v>1</v>
      </c>
      <c r="W147" s="138"/>
      <c r="X147" s="138"/>
      <c r="Y147" s="138"/>
      <c r="Z147" s="138"/>
      <c r="AA147" s="138"/>
      <c r="AB147" s="138"/>
    </row>
    <row r="148" spans="4:28" x14ac:dyDescent="0.2">
      <c r="D148" s="27" t="s">
        <v>233</v>
      </c>
      <c r="E148" s="138">
        <v>3</v>
      </c>
      <c r="F148" s="138">
        <v>3</v>
      </c>
      <c r="G148" s="138">
        <v>0</v>
      </c>
      <c r="H148" s="142" t="s">
        <v>19</v>
      </c>
      <c r="I148" s="140">
        <f t="shared" si="26"/>
        <v>1</v>
      </c>
      <c r="J148" s="140">
        <f t="shared" si="21"/>
        <v>1</v>
      </c>
      <c r="K148" s="139"/>
      <c r="L148" s="139"/>
      <c r="M148" s="139"/>
      <c r="N148" s="141"/>
      <c r="O148" s="141"/>
      <c r="P148" s="141"/>
      <c r="Q148" s="141"/>
      <c r="R148" s="141"/>
      <c r="S148" s="141"/>
      <c r="T148" s="141"/>
      <c r="U148" s="138"/>
      <c r="V148" s="138">
        <v>1</v>
      </c>
      <c r="W148" s="138"/>
      <c r="X148" s="138"/>
      <c r="Y148" s="138"/>
      <c r="Z148" s="138"/>
      <c r="AA148" s="138"/>
      <c r="AB148" s="138"/>
    </row>
    <row r="149" spans="4:28" x14ac:dyDescent="0.2">
      <c r="D149" s="27" t="s">
        <v>183</v>
      </c>
      <c r="E149" s="138">
        <v>3</v>
      </c>
      <c r="F149" s="138">
        <v>0</v>
      </c>
      <c r="G149" s="138">
        <v>0</v>
      </c>
      <c r="H149" s="142" t="s">
        <v>18</v>
      </c>
      <c r="I149" s="140">
        <f t="shared" si="26"/>
        <v>1</v>
      </c>
      <c r="J149" s="140">
        <f t="shared" si="21"/>
        <v>1</v>
      </c>
      <c r="K149" s="139"/>
      <c r="L149" s="139"/>
      <c r="M149" s="139"/>
      <c r="N149" s="141"/>
      <c r="O149" s="141"/>
      <c r="P149" s="141"/>
      <c r="Q149" s="141"/>
      <c r="R149" s="141"/>
      <c r="S149" s="141"/>
      <c r="T149" s="141"/>
      <c r="U149" s="138"/>
      <c r="V149" s="138">
        <v>1</v>
      </c>
      <c r="W149" s="138"/>
      <c r="X149" s="138"/>
      <c r="Y149" s="138"/>
      <c r="Z149" s="138"/>
      <c r="AA149" s="138"/>
      <c r="AB149" s="138"/>
    </row>
    <row r="150" spans="4:28" x14ac:dyDescent="0.2">
      <c r="D150" s="27" t="s">
        <v>164</v>
      </c>
      <c r="E150" s="138">
        <v>4</v>
      </c>
      <c r="F150" s="138">
        <v>4</v>
      </c>
      <c r="G150" s="138">
        <v>4</v>
      </c>
      <c r="H150" s="142" t="s">
        <v>18</v>
      </c>
      <c r="I150" s="140">
        <f t="shared" si="26"/>
        <v>1</v>
      </c>
      <c r="J150" s="140">
        <f t="shared" si="21"/>
        <v>1</v>
      </c>
      <c r="K150" s="139"/>
      <c r="L150" s="139"/>
      <c r="M150" s="139"/>
      <c r="N150" s="141"/>
      <c r="O150" s="141"/>
      <c r="P150" s="141"/>
      <c r="Q150" s="141"/>
      <c r="R150" s="141"/>
      <c r="S150" s="141"/>
      <c r="T150" s="141"/>
      <c r="U150" s="138"/>
      <c r="V150" s="138">
        <v>1</v>
      </c>
      <c r="W150" s="138"/>
      <c r="X150" s="138"/>
      <c r="Y150" s="138"/>
      <c r="Z150" s="138"/>
      <c r="AA150" s="138"/>
      <c r="AB150" s="138"/>
    </row>
    <row r="151" spans="4:28" x14ac:dyDescent="0.2">
      <c r="D151" s="27" t="s">
        <v>54</v>
      </c>
      <c r="E151" s="138">
        <v>3</v>
      </c>
      <c r="F151" s="138">
        <v>3</v>
      </c>
      <c r="G151" s="138">
        <v>3</v>
      </c>
      <c r="H151" s="142" t="s">
        <v>18</v>
      </c>
      <c r="I151" s="140">
        <f t="shared" si="26"/>
        <v>3</v>
      </c>
      <c r="J151" s="140">
        <f t="shared" si="21"/>
        <v>3</v>
      </c>
      <c r="K151" s="139"/>
      <c r="L151" s="139"/>
      <c r="M151" s="139"/>
      <c r="N151" s="141">
        <v>1</v>
      </c>
      <c r="O151" s="141">
        <v>1</v>
      </c>
      <c r="P151" s="141"/>
      <c r="Q151" s="141"/>
      <c r="R151" s="141"/>
      <c r="S151" s="141"/>
      <c r="T151" s="141"/>
      <c r="U151" s="138"/>
      <c r="V151" s="138">
        <v>1</v>
      </c>
      <c r="W151" s="138"/>
      <c r="X151" s="138"/>
      <c r="Y151" s="138"/>
      <c r="Z151" s="138"/>
      <c r="AA151" s="138"/>
      <c r="AB151" s="138"/>
    </row>
    <row r="152" spans="4:28" x14ac:dyDescent="0.2">
      <c r="D152" s="27" t="s">
        <v>230</v>
      </c>
      <c r="E152" s="138">
        <v>4</v>
      </c>
      <c r="F152" s="138">
        <v>4</v>
      </c>
      <c r="G152" s="138">
        <v>4</v>
      </c>
      <c r="H152" s="142" t="s">
        <v>18</v>
      </c>
      <c r="I152" s="140">
        <f t="shared" si="26"/>
        <v>2</v>
      </c>
      <c r="J152" s="140">
        <f t="shared" si="21"/>
        <v>2</v>
      </c>
      <c r="K152" s="139"/>
      <c r="L152" s="139"/>
      <c r="M152" s="139"/>
      <c r="N152" s="141"/>
      <c r="O152" s="141"/>
      <c r="P152" s="141"/>
      <c r="Q152" s="141"/>
      <c r="R152" s="141"/>
      <c r="S152" s="141"/>
      <c r="T152" s="141"/>
      <c r="U152" s="138"/>
      <c r="V152" s="138">
        <v>1</v>
      </c>
      <c r="W152" s="138"/>
      <c r="X152" s="138"/>
      <c r="Y152" s="138"/>
      <c r="Z152" s="138">
        <v>1</v>
      </c>
      <c r="AA152" s="138"/>
      <c r="AB152" s="138"/>
    </row>
    <row r="153" spans="4:28" x14ac:dyDescent="0.2">
      <c r="E153" s="138"/>
      <c r="F153" s="138"/>
      <c r="G153" s="138"/>
      <c r="H153" s="142"/>
      <c r="I153" s="140">
        <f t="shared" si="20"/>
        <v>0</v>
      </c>
      <c r="J153" s="140">
        <f t="shared" si="21"/>
        <v>0</v>
      </c>
      <c r="K153" s="139"/>
      <c r="L153" s="139"/>
      <c r="M153" s="139"/>
      <c r="N153" s="141"/>
      <c r="O153" s="141"/>
      <c r="P153" s="141"/>
      <c r="Q153" s="141"/>
      <c r="R153" s="141"/>
      <c r="S153" s="141"/>
      <c r="T153" s="141"/>
      <c r="U153" s="138"/>
      <c r="V153" s="138"/>
      <c r="W153" s="138"/>
      <c r="X153" s="138"/>
      <c r="Y153" s="138"/>
      <c r="Z153" s="138"/>
      <c r="AA153" s="138"/>
      <c r="AB153" s="138"/>
    </row>
    <row r="154" spans="4:28" x14ac:dyDescent="0.2">
      <c r="D154" s="10" t="s">
        <v>156</v>
      </c>
      <c r="E154" s="138"/>
      <c r="F154" s="138"/>
      <c r="G154" s="138"/>
      <c r="H154" s="142"/>
      <c r="I154" s="140">
        <f t="shared" si="20"/>
        <v>1</v>
      </c>
      <c r="J154" s="140">
        <f t="shared" si="21"/>
        <v>0</v>
      </c>
      <c r="K154" s="139"/>
      <c r="L154" s="139"/>
      <c r="M154" s="139"/>
      <c r="N154" s="141"/>
      <c r="O154" s="141"/>
      <c r="P154" s="141"/>
      <c r="Q154" s="141"/>
      <c r="R154" s="141"/>
      <c r="S154" s="141"/>
      <c r="T154" s="141"/>
      <c r="U154" s="138"/>
      <c r="V154" s="138"/>
      <c r="W154" s="138"/>
      <c r="X154" s="138"/>
      <c r="Y154" s="138"/>
      <c r="Z154" s="138"/>
      <c r="AA154" s="138"/>
      <c r="AB154" s="138"/>
    </row>
    <row r="155" spans="4:28" x14ac:dyDescent="0.2">
      <c r="D155" s="8" t="s">
        <v>170</v>
      </c>
      <c r="E155" s="138">
        <v>3</v>
      </c>
      <c r="F155" s="138">
        <v>3</v>
      </c>
      <c r="G155" s="138">
        <v>3</v>
      </c>
      <c r="H155" s="142" t="s">
        <v>19</v>
      </c>
      <c r="I155" s="140">
        <f t="shared" si="20"/>
        <v>3</v>
      </c>
      <c r="J155" s="140">
        <f t="shared" si="21"/>
        <v>3</v>
      </c>
      <c r="K155" s="139"/>
      <c r="L155" s="139"/>
      <c r="M155" s="139"/>
      <c r="N155" s="141"/>
      <c r="O155" s="141"/>
      <c r="P155" s="141"/>
      <c r="Q155" s="141"/>
      <c r="R155" s="141"/>
      <c r="S155" s="141"/>
      <c r="T155" s="141"/>
      <c r="U155" s="138"/>
      <c r="V155" s="138"/>
      <c r="W155" s="138">
        <v>1</v>
      </c>
      <c r="X155" s="138"/>
      <c r="Y155" s="138"/>
      <c r="Z155" s="138">
        <v>1</v>
      </c>
      <c r="AA155" s="138"/>
      <c r="AB155" s="138">
        <v>1</v>
      </c>
    </row>
    <row r="156" spans="4:28" x14ac:dyDescent="0.2">
      <c r="D156" s="27" t="s">
        <v>234</v>
      </c>
      <c r="E156" s="138">
        <v>4</v>
      </c>
      <c r="F156" s="138">
        <v>0</v>
      </c>
      <c r="G156" s="138">
        <v>0</v>
      </c>
      <c r="H156" s="142" t="s">
        <v>21</v>
      </c>
      <c r="I156" s="140">
        <f t="shared" si="20"/>
        <v>3</v>
      </c>
      <c r="J156" s="140">
        <f t="shared" si="21"/>
        <v>3</v>
      </c>
      <c r="K156" s="139"/>
      <c r="L156" s="139"/>
      <c r="M156" s="139"/>
      <c r="N156" s="141"/>
      <c r="O156" s="141"/>
      <c r="P156" s="141"/>
      <c r="Q156" s="141"/>
      <c r="R156" s="141"/>
      <c r="S156" s="141"/>
      <c r="T156" s="141"/>
      <c r="U156" s="138"/>
      <c r="V156" s="138"/>
      <c r="W156" s="138">
        <v>1</v>
      </c>
      <c r="X156" s="138"/>
      <c r="Y156" s="138"/>
      <c r="Z156" s="138">
        <v>1</v>
      </c>
      <c r="AA156" s="138"/>
      <c r="AB156" s="138">
        <v>1</v>
      </c>
    </row>
    <row r="157" spans="4:28" x14ac:dyDescent="0.2">
      <c r="D157" s="27" t="s">
        <v>191</v>
      </c>
      <c r="E157" s="138">
        <v>4</v>
      </c>
      <c r="F157" s="138">
        <v>4</v>
      </c>
      <c r="G157" s="138">
        <v>0</v>
      </c>
      <c r="H157" s="142" t="s">
        <v>19</v>
      </c>
      <c r="I157" s="140">
        <f t="shared" si="20"/>
        <v>1</v>
      </c>
      <c r="J157" s="140">
        <f t="shared" si="21"/>
        <v>1</v>
      </c>
      <c r="K157" s="139"/>
      <c r="L157" s="139"/>
      <c r="M157" s="139"/>
      <c r="N157" s="141"/>
      <c r="O157" s="141"/>
      <c r="P157" s="141"/>
      <c r="Q157" s="141"/>
      <c r="R157" s="141"/>
      <c r="S157" s="141"/>
      <c r="T157" s="141"/>
      <c r="U157" s="138"/>
      <c r="V157" s="138"/>
      <c r="W157" s="138">
        <v>1</v>
      </c>
      <c r="X157" s="138"/>
      <c r="Y157" s="138"/>
      <c r="Z157" s="138"/>
      <c r="AA157" s="138"/>
      <c r="AB157" s="138"/>
    </row>
    <row r="158" spans="4:28" x14ac:dyDescent="0.2">
      <c r="D158" s="27" t="s">
        <v>235</v>
      </c>
      <c r="E158" s="138">
        <v>4</v>
      </c>
      <c r="F158" s="138">
        <v>4</v>
      </c>
      <c r="G158" s="138">
        <v>0</v>
      </c>
      <c r="H158" s="142" t="s">
        <v>18</v>
      </c>
      <c r="I158" s="140">
        <f t="shared" si="20"/>
        <v>1</v>
      </c>
      <c r="J158" s="140">
        <f t="shared" si="21"/>
        <v>1</v>
      </c>
      <c r="K158" s="139"/>
      <c r="L158" s="139"/>
      <c r="M158" s="139"/>
      <c r="N158" s="141"/>
      <c r="O158" s="141"/>
      <c r="P158" s="141"/>
      <c r="Q158" s="141"/>
      <c r="R158" s="141"/>
      <c r="S158" s="141"/>
      <c r="T158" s="141"/>
      <c r="U158" s="138"/>
      <c r="V158" s="138"/>
      <c r="W158" s="138">
        <v>1</v>
      </c>
      <c r="X158" s="138"/>
      <c r="Y158" s="138"/>
      <c r="Z158" s="138"/>
      <c r="AA158" s="138"/>
      <c r="AB158" s="138"/>
    </row>
    <row r="159" spans="4:28" x14ac:dyDescent="0.2">
      <c r="D159" s="27" t="s">
        <v>236</v>
      </c>
      <c r="E159" s="138">
        <v>3</v>
      </c>
      <c r="F159" s="138">
        <v>3</v>
      </c>
      <c r="G159" s="138">
        <v>0</v>
      </c>
      <c r="H159" s="142" t="s">
        <v>19</v>
      </c>
      <c r="I159" s="140">
        <f t="shared" si="20"/>
        <v>1</v>
      </c>
      <c r="J159" s="140">
        <f t="shared" si="21"/>
        <v>1</v>
      </c>
      <c r="K159" s="139"/>
      <c r="L159" s="139"/>
      <c r="M159" s="139"/>
      <c r="N159" s="141"/>
      <c r="O159" s="141"/>
      <c r="P159" s="141"/>
      <c r="Q159" s="141"/>
      <c r="R159" s="141"/>
      <c r="S159" s="141"/>
      <c r="T159" s="141"/>
      <c r="U159" s="138"/>
      <c r="V159" s="138"/>
      <c r="W159" s="138">
        <v>1</v>
      </c>
      <c r="X159" s="138"/>
      <c r="Y159" s="138"/>
      <c r="Z159" s="138"/>
      <c r="AA159" s="138"/>
      <c r="AB159" s="138"/>
    </row>
    <row r="160" spans="4:28" x14ac:dyDescent="0.2">
      <c r="D160" s="8" t="s">
        <v>237</v>
      </c>
      <c r="E160" s="138">
        <v>3</v>
      </c>
      <c r="F160" s="138">
        <v>3</v>
      </c>
      <c r="G160" s="138">
        <v>0</v>
      </c>
      <c r="H160" s="142" t="s">
        <v>18</v>
      </c>
      <c r="I160" s="140">
        <f t="shared" si="20"/>
        <v>2</v>
      </c>
      <c r="J160" s="140">
        <f t="shared" si="21"/>
        <v>2</v>
      </c>
      <c r="K160" s="139"/>
      <c r="L160" s="139"/>
      <c r="M160" s="139"/>
      <c r="N160" s="141"/>
      <c r="O160" s="141"/>
      <c r="P160" s="141"/>
      <c r="Q160" s="141"/>
      <c r="R160" s="141"/>
      <c r="S160" s="141"/>
      <c r="T160" s="141"/>
      <c r="U160" s="138"/>
      <c r="V160" s="138"/>
      <c r="W160" s="138">
        <v>1</v>
      </c>
      <c r="X160" s="138"/>
      <c r="Y160" s="138"/>
      <c r="Z160" s="138">
        <v>1</v>
      </c>
      <c r="AA160" s="138"/>
      <c r="AB160" s="138"/>
    </row>
    <row r="161" spans="4:28" x14ac:dyDescent="0.2">
      <c r="D161" s="8" t="s">
        <v>238</v>
      </c>
      <c r="E161" s="138">
        <v>4</v>
      </c>
      <c r="F161" s="138">
        <v>4</v>
      </c>
      <c r="G161" s="138">
        <v>0</v>
      </c>
      <c r="H161" s="142" t="s">
        <v>18</v>
      </c>
      <c r="I161" s="140">
        <f t="shared" ref="I161:I208" si="27">COUNTIF(CourseList,D161)</f>
        <v>2</v>
      </c>
      <c r="J161" s="140">
        <f t="shared" si="21"/>
        <v>2</v>
      </c>
      <c r="K161" s="139"/>
      <c r="L161" s="139"/>
      <c r="M161" s="139"/>
      <c r="N161" s="141"/>
      <c r="O161" s="141"/>
      <c r="P161" s="141"/>
      <c r="Q161" s="141"/>
      <c r="R161" s="141"/>
      <c r="S161" s="141"/>
      <c r="T161" s="141"/>
      <c r="U161" s="138"/>
      <c r="V161" s="138"/>
      <c r="W161" s="138">
        <v>1</v>
      </c>
      <c r="X161" s="138"/>
      <c r="Y161" s="138"/>
      <c r="Z161" s="138">
        <v>1</v>
      </c>
      <c r="AA161" s="138"/>
      <c r="AB161" s="138"/>
    </row>
    <row r="162" spans="4:28" x14ac:dyDescent="0.2">
      <c r="D162" s="27" t="s">
        <v>218</v>
      </c>
      <c r="E162" s="138"/>
      <c r="F162" s="138"/>
      <c r="G162" s="138"/>
      <c r="H162" s="142"/>
      <c r="I162" s="140">
        <f t="shared" si="27"/>
        <v>18</v>
      </c>
      <c r="J162" s="140">
        <f t="shared" si="21"/>
        <v>0</v>
      </c>
      <c r="K162" s="139"/>
      <c r="L162" s="139"/>
      <c r="M162" s="139"/>
      <c r="N162" s="141"/>
      <c r="O162" s="141"/>
      <c r="P162" s="141"/>
      <c r="Q162" s="141"/>
      <c r="R162" s="141"/>
      <c r="S162" s="141"/>
      <c r="T162" s="141"/>
      <c r="U162" s="138"/>
      <c r="V162" s="138"/>
      <c r="W162" s="138"/>
      <c r="X162" s="138"/>
      <c r="Y162" s="138"/>
      <c r="Z162" s="138"/>
      <c r="AA162" s="138"/>
      <c r="AB162" s="138"/>
    </row>
    <row r="163" spans="4:28" x14ac:dyDescent="0.2">
      <c r="D163" s="10" t="s">
        <v>284</v>
      </c>
      <c r="E163" s="138"/>
      <c r="F163" s="138"/>
      <c r="G163" s="138"/>
      <c r="H163" s="142"/>
      <c r="I163" s="140">
        <f t="shared" si="27"/>
        <v>1</v>
      </c>
      <c r="J163" s="140">
        <f t="shared" si="21"/>
        <v>0</v>
      </c>
      <c r="K163" s="139"/>
      <c r="L163" s="139"/>
      <c r="M163" s="139"/>
      <c r="N163" s="141"/>
      <c r="O163" s="141"/>
      <c r="P163" s="141"/>
      <c r="Q163" s="141"/>
      <c r="R163" s="141"/>
      <c r="S163" s="141"/>
      <c r="T163" s="141"/>
      <c r="U163" s="138"/>
      <c r="V163" s="138"/>
      <c r="W163" s="138"/>
      <c r="X163" s="138"/>
      <c r="Y163" s="138"/>
      <c r="Z163" s="138"/>
      <c r="AA163" s="138"/>
      <c r="AB163" s="138"/>
    </row>
    <row r="164" spans="4:28" x14ac:dyDescent="0.2">
      <c r="D164" s="27" t="s">
        <v>50</v>
      </c>
      <c r="E164" s="138">
        <v>3</v>
      </c>
      <c r="F164" s="138">
        <v>3</v>
      </c>
      <c r="G164" s="138">
        <v>3</v>
      </c>
      <c r="H164" s="142" t="s">
        <v>18</v>
      </c>
      <c r="I164" s="140">
        <f t="shared" si="27"/>
        <v>2</v>
      </c>
      <c r="J164" s="140">
        <f t="shared" si="21"/>
        <v>3</v>
      </c>
      <c r="K164" s="139"/>
      <c r="L164" s="139"/>
      <c r="M164" s="139"/>
      <c r="N164" s="141">
        <v>1</v>
      </c>
      <c r="O164" s="141"/>
      <c r="P164" s="141"/>
      <c r="Q164" s="141"/>
      <c r="R164" s="141">
        <v>1</v>
      </c>
      <c r="S164" s="141"/>
      <c r="T164" s="141"/>
      <c r="U164" s="138"/>
      <c r="V164" s="138"/>
      <c r="W164" s="138"/>
      <c r="X164" s="138">
        <v>1</v>
      </c>
      <c r="Y164" s="138"/>
      <c r="Z164" s="138"/>
      <c r="AA164" s="138"/>
      <c r="AB164" s="138"/>
    </row>
    <row r="165" spans="4:28" x14ac:dyDescent="0.2">
      <c r="D165" s="27" t="s">
        <v>239</v>
      </c>
      <c r="E165" s="138">
        <v>4</v>
      </c>
      <c r="F165" s="138">
        <v>4</v>
      </c>
      <c r="G165" s="138">
        <v>4</v>
      </c>
      <c r="H165" s="142" t="s">
        <v>18</v>
      </c>
      <c r="I165" s="140">
        <f t="shared" si="27"/>
        <v>1</v>
      </c>
      <c r="J165" s="140">
        <f t="shared" si="21"/>
        <v>1</v>
      </c>
      <c r="K165" s="139"/>
      <c r="L165" s="139"/>
      <c r="M165" s="139"/>
      <c r="N165" s="141"/>
      <c r="O165" s="141"/>
      <c r="P165" s="141"/>
      <c r="Q165" s="141"/>
      <c r="R165" s="141"/>
      <c r="S165" s="141"/>
      <c r="T165" s="141"/>
      <c r="U165" s="138"/>
      <c r="V165" s="138"/>
      <c r="W165" s="138"/>
      <c r="X165" s="138">
        <v>1</v>
      </c>
      <c r="Y165" s="138"/>
      <c r="Z165" s="138"/>
      <c r="AA165" s="138"/>
      <c r="AB165" s="138"/>
    </row>
    <row r="166" spans="4:28" x14ac:dyDescent="0.2">
      <c r="D166" s="27" t="s">
        <v>240</v>
      </c>
      <c r="E166" s="138">
        <v>4</v>
      </c>
      <c r="F166" s="138">
        <v>4</v>
      </c>
      <c r="G166" s="138">
        <v>0</v>
      </c>
      <c r="H166" s="142" t="s">
        <v>18</v>
      </c>
      <c r="I166" s="140">
        <f t="shared" si="27"/>
        <v>1</v>
      </c>
      <c r="J166" s="140">
        <f t="shared" si="21"/>
        <v>1</v>
      </c>
      <c r="K166" s="139"/>
      <c r="L166" s="139"/>
      <c r="M166" s="139"/>
      <c r="N166" s="141"/>
      <c r="O166" s="141"/>
      <c r="P166" s="141"/>
      <c r="Q166" s="141"/>
      <c r="R166" s="141"/>
      <c r="S166" s="141"/>
      <c r="T166" s="141"/>
      <c r="U166" s="138"/>
      <c r="V166" s="138"/>
      <c r="W166" s="138"/>
      <c r="X166" s="138">
        <v>1</v>
      </c>
      <c r="Y166" s="138"/>
      <c r="Z166" s="138"/>
      <c r="AA166" s="138"/>
      <c r="AB166" s="138"/>
    </row>
    <row r="167" spans="4:28" x14ac:dyDescent="0.2">
      <c r="D167" s="27" t="s">
        <v>241</v>
      </c>
      <c r="E167" s="138">
        <v>3</v>
      </c>
      <c r="F167" s="138">
        <v>3</v>
      </c>
      <c r="G167" s="138">
        <v>0</v>
      </c>
      <c r="H167" s="142" t="s">
        <v>18</v>
      </c>
      <c r="I167" s="140">
        <f t="shared" si="27"/>
        <v>1</v>
      </c>
      <c r="J167" s="140">
        <f t="shared" si="21"/>
        <v>1</v>
      </c>
      <c r="K167" s="139"/>
      <c r="L167" s="139"/>
      <c r="M167" s="139"/>
      <c r="N167" s="141"/>
      <c r="O167" s="141"/>
      <c r="P167" s="141"/>
      <c r="Q167" s="141"/>
      <c r="R167" s="141"/>
      <c r="S167" s="141"/>
      <c r="T167" s="141"/>
      <c r="U167" s="138"/>
      <c r="V167" s="138"/>
      <c r="W167" s="138"/>
      <c r="X167" s="138">
        <v>1</v>
      </c>
      <c r="Y167" s="138"/>
      <c r="Z167" s="138"/>
      <c r="AA167" s="138"/>
      <c r="AB167" s="138"/>
    </row>
    <row r="168" spans="4:28" x14ac:dyDescent="0.2">
      <c r="D168" s="27" t="s">
        <v>242</v>
      </c>
      <c r="E168" s="138">
        <v>3</v>
      </c>
      <c r="F168" s="138">
        <v>3</v>
      </c>
      <c r="G168" s="138">
        <v>0</v>
      </c>
      <c r="H168" s="142" t="s">
        <v>18</v>
      </c>
      <c r="I168" s="140">
        <f t="shared" si="27"/>
        <v>1</v>
      </c>
      <c r="J168" s="140">
        <f t="shared" si="21"/>
        <v>1</v>
      </c>
      <c r="K168" s="139"/>
      <c r="L168" s="139"/>
      <c r="M168" s="139"/>
      <c r="N168" s="141"/>
      <c r="O168" s="141"/>
      <c r="P168" s="141"/>
      <c r="Q168" s="141"/>
      <c r="R168" s="141"/>
      <c r="S168" s="141"/>
      <c r="T168" s="141"/>
      <c r="U168" s="138"/>
      <c r="V168" s="138"/>
      <c r="W168" s="138"/>
      <c r="X168" s="138">
        <v>1</v>
      </c>
      <c r="Y168" s="138"/>
      <c r="Z168" s="138"/>
      <c r="AA168" s="138"/>
      <c r="AB168" s="138"/>
    </row>
    <row r="169" spans="4:28" x14ac:dyDescent="0.2">
      <c r="D169" s="27" t="s">
        <v>243</v>
      </c>
      <c r="E169" s="138">
        <v>3</v>
      </c>
      <c r="F169" s="138">
        <v>3</v>
      </c>
      <c r="G169" s="138">
        <v>0</v>
      </c>
      <c r="H169" s="142" t="s">
        <v>19</v>
      </c>
      <c r="I169" s="140">
        <f t="shared" si="27"/>
        <v>2</v>
      </c>
      <c r="J169" s="140">
        <f t="shared" si="21"/>
        <v>2</v>
      </c>
      <c r="K169" s="139"/>
      <c r="L169" s="139"/>
      <c r="M169" s="139"/>
      <c r="N169" s="141"/>
      <c r="O169" s="141"/>
      <c r="P169" s="141"/>
      <c r="Q169" s="141"/>
      <c r="R169" s="141">
        <v>1</v>
      </c>
      <c r="S169" s="141"/>
      <c r="T169" s="141"/>
      <c r="U169" s="138"/>
      <c r="V169" s="138"/>
      <c r="W169" s="138"/>
      <c r="X169" s="138">
        <v>1</v>
      </c>
      <c r="Y169" s="138"/>
      <c r="Z169" s="138"/>
      <c r="AA169" s="138"/>
      <c r="AB169" s="138"/>
    </row>
    <row r="170" spans="4:28" x14ac:dyDescent="0.2">
      <c r="D170" s="27" t="s">
        <v>244</v>
      </c>
      <c r="E170" s="138">
        <v>3</v>
      </c>
      <c r="F170" s="138">
        <v>0</v>
      </c>
      <c r="G170" s="138">
        <v>0</v>
      </c>
      <c r="H170" s="142" t="s">
        <v>18</v>
      </c>
      <c r="I170" s="140">
        <f t="shared" si="27"/>
        <v>1</v>
      </c>
      <c r="J170" s="140">
        <f t="shared" si="21"/>
        <v>1</v>
      </c>
      <c r="K170" s="139"/>
      <c r="L170" s="139"/>
      <c r="M170" s="139"/>
      <c r="N170" s="141"/>
      <c r="O170" s="141"/>
      <c r="P170" s="141"/>
      <c r="Q170" s="141"/>
      <c r="R170" s="141"/>
      <c r="S170" s="141"/>
      <c r="T170" s="141"/>
      <c r="U170" s="138"/>
      <c r="V170" s="138"/>
      <c r="W170" s="138"/>
      <c r="X170" s="138">
        <v>1</v>
      </c>
      <c r="Y170" s="138"/>
      <c r="Z170" s="138"/>
      <c r="AA170" s="138"/>
      <c r="AB170" s="138"/>
    </row>
    <row r="171" spans="4:28" x14ac:dyDescent="0.2">
      <c r="E171" s="138"/>
      <c r="F171" s="138"/>
      <c r="G171" s="138"/>
      <c r="H171" s="142"/>
      <c r="I171" s="140">
        <f t="shared" si="27"/>
        <v>0</v>
      </c>
      <c r="J171" s="140">
        <f t="shared" ref="J171:J229" si="28">SUM(K171:AB171)</f>
        <v>0</v>
      </c>
      <c r="K171" s="139"/>
      <c r="L171" s="139"/>
      <c r="M171" s="139"/>
      <c r="N171" s="141"/>
      <c r="O171" s="141"/>
      <c r="P171" s="141"/>
      <c r="Q171" s="141"/>
      <c r="R171" s="141"/>
      <c r="S171" s="141"/>
      <c r="T171" s="141"/>
      <c r="U171" s="138"/>
      <c r="V171" s="138"/>
      <c r="W171" s="138"/>
      <c r="X171" s="138"/>
      <c r="Y171" s="138"/>
      <c r="Z171" s="138"/>
      <c r="AA171" s="138"/>
      <c r="AB171" s="138"/>
    </row>
    <row r="172" spans="4:28" x14ac:dyDescent="0.2">
      <c r="D172" s="10" t="s">
        <v>157</v>
      </c>
      <c r="E172" s="138"/>
      <c r="F172" s="138"/>
      <c r="G172" s="138"/>
      <c r="H172" s="142"/>
      <c r="I172" s="140">
        <f t="shared" si="27"/>
        <v>1</v>
      </c>
      <c r="J172" s="140">
        <f t="shared" si="28"/>
        <v>0</v>
      </c>
      <c r="K172" s="139"/>
      <c r="L172" s="139"/>
      <c r="M172" s="139"/>
      <c r="N172" s="141"/>
      <c r="O172" s="141"/>
      <c r="P172" s="141"/>
      <c r="Q172" s="141"/>
      <c r="R172" s="141"/>
      <c r="S172" s="141"/>
      <c r="T172" s="141"/>
      <c r="U172" s="138"/>
      <c r="V172" s="138"/>
      <c r="W172" s="138"/>
      <c r="X172" s="138"/>
      <c r="Y172" s="138"/>
      <c r="Z172" s="138"/>
      <c r="AA172" s="138"/>
      <c r="AB172" s="138"/>
    </row>
    <row r="173" spans="4:28" x14ac:dyDescent="0.2">
      <c r="D173" s="8" t="s">
        <v>268</v>
      </c>
      <c r="E173" s="138">
        <v>4</v>
      </c>
      <c r="F173" s="138">
        <v>4</v>
      </c>
      <c r="G173" s="138">
        <v>4</v>
      </c>
      <c r="H173" s="142" t="s">
        <v>19</v>
      </c>
      <c r="I173" s="140">
        <f t="shared" si="27"/>
        <v>3</v>
      </c>
      <c r="J173" s="140">
        <f t="shared" si="28"/>
        <v>3</v>
      </c>
      <c r="K173" s="139"/>
      <c r="L173" s="139"/>
      <c r="M173" s="139"/>
      <c r="N173" s="141">
        <v>1</v>
      </c>
      <c r="O173" s="141">
        <v>1</v>
      </c>
      <c r="P173" s="141"/>
      <c r="Q173" s="141"/>
      <c r="R173" s="141"/>
      <c r="S173" s="141"/>
      <c r="T173" s="141"/>
      <c r="U173" s="138"/>
      <c r="V173" s="138"/>
      <c r="W173" s="138"/>
      <c r="X173" s="138"/>
      <c r="Y173" s="138">
        <v>1</v>
      </c>
      <c r="Z173" s="138"/>
      <c r="AA173" s="138"/>
      <c r="AB173" s="138"/>
    </row>
    <row r="174" spans="4:28" x14ac:dyDescent="0.2">
      <c r="D174" s="8" t="s">
        <v>181</v>
      </c>
      <c r="E174" s="138">
        <v>3</v>
      </c>
      <c r="F174" s="138">
        <v>0</v>
      </c>
      <c r="G174" s="138">
        <v>0</v>
      </c>
      <c r="H174" s="142" t="s">
        <v>18</v>
      </c>
      <c r="I174" s="140">
        <f t="shared" si="27"/>
        <v>1</v>
      </c>
      <c r="J174" s="140">
        <f t="shared" si="28"/>
        <v>1</v>
      </c>
      <c r="K174" s="139"/>
      <c r="L174" s="139"/>
      <c r="M174" s="139"/>
      <c r="N174" s="141"/>
      <c r="O174" s="141"/>
      <c r="P174" s="141"/>
      <c r="Q174" s="141"/>
      <c r="R174" s="141"/>
      <c r="S174" s="141"/>
      <c r="T174" s="141"/>
      <c r="U174" s="138"/>
      <c r="V174" s="138"/>
      <c r="W174" s="138"/>
      <c r="X174" s="138"/>
      <c r="Y174" s="138">
        <v>1</v>
      </c>
      <c r="Z174" s="138"/>
      <c r="AA174" s="138"/>
      <c r="AB174" s="138"/>
    </row>
    <row r="175" spans="4:28" x14ac:dyDescent="0.2">
      <c r="D175" s="8" t="s">
        <v>245</v>
      </c>
      <c r="E175" s="138">
        <v>3</v>
      </c>
      <c r="F175" s="138">
        <v>0</v>
      </c>
      <c r="G175" s="138">
        <v>0</v>
      </c>
      <c r="H175" s="142" t="s">
        <v>18</v>
      </c>
      <c r="I175" s="140">
        <f t="shared" si="27"/>
        <v>1</v>
      </c>
      <c r="J175" s="140">
        <f t="shared" si="28"/>
        <v>1</v>
      </c>
      <c r="K175" s="139"/>
      <c r="L175" s="139"/>
      <c r="M175" s="139"/>
      <c r="N175" s="141"/>
      <c r="O175" s="141"/>
      <c r="P175" s="141"/>
      <c r="Q175" s="141"/>
      <c r="R175" s="141"/>
      <c r="S175" s="141"/>
      <c r="T175" s="141"/>
      <c r="U175" s="138"/>
      <c r="V175" s="138"/>
      <c r="W175" s="138"/>
      <c r="X175" s="138"/>
      <c r="Y175" s="138">
        <v>1</v>
      </c>
      <c r="Z175" s="138"/>
      <c r="AA175" s="138"/>
      <c r="AB175" s="138"/>
    </row>
    <row r="176" spans="4:28" x14ac:dyDescent="0.2">
      <c r="E176" s="138"/>
      <c r="F176" s="138"/>
      <c r="G176" s="138"/>
      <c r="H176" s="142"/>
      <c r="I176" s="140">
        <f t="shared" si="27"/>
        <v>0</v>
      </c>
      <c r="J176" s="140">
        <f t="shared" si="28"/>
        <v>0</v>
      </c>
      <c r="K176" s="139"/>
      <c r="L176" s="139"/>
      <c r="M176" s="139"/>
      <c r="N176" s="141"/>
      <c r="O176" s="141"/>
      <c r="P176" s="141"/>
      <c r="Q176" s="141"/>
      <c r="R176" s="141"/>
      <c r="S176" s="141"/>
      <c r="T176" s="141"/>
      <c r="U176" s="138"/>
      <c r="V176" s="138"/>
      <c r="W176" s="138"/>
      <c r="X176" s="138"/>
      <c r="Y176" s="138"/>
      <c r="Z176" s="138"/>
      <c r="AA176" s="138"/>
      <c r="AB176" s="138"/>
    </row>
    <row r="177" spans="4:28" x14ac:dyDescent="0.2">
      <c r="D177" s="10" t="s">
        <v>158</v>
      </c>
      <c r="E177" s="138"/>
      <c r="F177" s="138"/>
      <c r="G177" s="138"/>
      <c r="H177" s="142"/>
      <c r="I177" s="140">
        <f t="shared" si="27"/>
        <v>1</v>
      </c>
      <c r="J177" s="140">
        <f t="shared" si="28"/>
        <v>0</v>
      </c>
      <c r="K177" s="139"/>
      <c r="L177" s="139"/>
      <c r="M177" s="139"/>
      <c r="N177" s="141"/>
      <c r="O177" s="141"/>
      <c r="P177" s="141"/>
      <c r="Q177" s="141"/>
      <c r="R177" s="141"/>
      <c r="S177" s="141"/>
      <c r="T177" s="141"/>
      <c r="U177" s="138"/>
      <c r="V177" s="138"/>
      <c r="W177" s="138"/>
      <c r="X177" s="138"/>
      <c r="Y177" s="138"/>
      <c r="Z177" s="138"/>
      <c r="AA177" s="138"/>
      <c r="AB177" s="138"/>
    </row>
    <row r="178" spans="4:28" x14ac:dyDescent="0.2">
      <c r="D178" s="27" t="s">
        <v>246</v>
      </c>
      <c r="E178" s="138">
        <v>3</v>
      </c>
      <c r="F178" s="138">
        <v>3</v>
      </c>
      <c r="G178" s="138">
        <v>0</v>
      </c>
      <c r="H178" s="142" t="s">
        <v>19</v>
      </c>
      <c r="I178" s="140">
        <f t="shared" si="27"/>
        <v>1</v>
      </c>
      <c r="J178" s="140">
        <f t="shared" si="28"/>
        <v>1</v>
      </c>
      <c r="K178" s="139"/>
      <c r="L178" s="139"/>
      <c r="M178" s="139"/>
      <c r="N178" s="141"/>
      <c r="O178" s="141"/>
      <c r="P178" s="141"/>
      <c r="Q178" s="141"/>
      <c r="R178" s="141"/>
      <c r="S178" s="141"/>
      <c r="T178" s="141"/>
      <c r="U178" s="138"/>
      <c r="V178" s="138"/>
      <c r="W178" s="138"/>
      <c r="X178" s="138"/>
      <c r="Y178" s="138"/>
      <c r="Z178" s="138">
        <v>1</v>
      </c>
      <c r="AA178" s="138"/>
      <c r="AB178" s="138"/>
    </row>
    <row r="179" spans="4:28" x14ac:dyDescent="0.2">
      <c r="D179" s="27" t="s">
        <v>247</v>
      </c>
      <c r="E179" s="138">
        <v>3</v>
      </c>
      <c r="F179" s="138">
        <v>3</v>
      </c>
      <c r="G179" s="138">
        <v>0</v>
      </c>
      <c r="H179" s="142" t="s">
        <v>19</v>
      </c>
      <c r="I179" s="140">
        <f t="shared" si="27"/>
        <v>1</v>
      </c>
      <c r="J179" s="140">
        <f t="shared" si="28"/>
        <v>1</v>
      </c>
      <c r="K179" s="139"/>
      <c r="L179" s="139"/>
      <c r="M179" s="139"/>
      <c r="N179" s="141"/>
      <c r="O179" s="141"/>
      <c r="P179" s="141"/>
      <c r="Q179" s="141"/>
      <c r="R179" s="141"/>
      <c r="S179" s="141"/>
      <c r="T179" s="141"/>
      <c r="U179" s="138"/>
      <c r="V179" s="138"/>
      <c r="W179" s="138"/>
      <c r="X179" s="138"/>
      <c r="Y179" s="138"/>
      <c r="Z179" s="138">
        <v>1</v>
      </c>
      <c r="AA179" s="138"/>
      <c r="AB179" s="138"/>
    </row>
    <row r="180" spans="4:28" x14ac:dyDescent="0.2">
      <c r="D180" s="27" t="s">
        <v>234</v>
      </c>
      <c r="E180" s="138">
        <v>4</v>
      </c>
      <c r="F180" s="138">
        <v>0</v>
      </c>
      <c r="G180" s="138">
        <v>0</v>
      </c>
      <c r="H180" s="142" t="s">
        <v>21</v>
      </c>
      <c r="I180" s="140">
        <f t="shared" si="27"/>
        <v>3</v>
      </c>
      <c r="J180" s="140">
        <f t="shared" si="28"/>
        <v>3</v>
      </c>
      <c r="K180" s="139"/>
      <c r="L180" s="139"/>
      <c r="M180" s="139"/>
      <c r="N180" s="141"/>
      <c r="O180" s="141"/>
      <c r="P180" s="141"/>
      <c r="Q180" s="141"/>
      <c r="R180" s="141"/>
      <c r="S180" s="141"/>
      <c r="T180" s="141"/>
      <c r="U180" s="138"/>
      <c r="V180" s="138"/>
      <c r="W180" s="138">
        <v>1</v>
      </c>
      <c r="X180" s="138"/>
      <c r="Y180" s="138"/>
      <c r="Z180" s="138">
        <v>1</v>
      </c>
      <c r="AA180" s="138"/>
      <c r="AB180" s="138">
        <v>1</v>
      </c>
    </row>
    <row r="181" spans="4:28" x14ac:dyDescent="0.2">
      <c r="D181" s="8" t="s">
        <v>215</v>
      </c>
      <c r="E181" s="138">
        <v>3</v>
      </c>
      <c r="F181" s="138">
        <v>0</v>
      </c>
      <c r="G181" s="138">
        <v>0</v>
      </c>
      <c r="H181" s="142" t="s">
        <v>19</v>
      </c>
      <c r="I181" s="140">
        <f t="shared" si="27"/>
        <v>1</v>
      </c>
      <c r="J181" s="140">
        <f t="shared" si="28"/>
        <v>1</v>
      </c>
      <c r="K181" s="139"/>
      <c r="L181" s="139"/>
      <c r="M181" s="139"/>
      <c r="N181" s="141"/>
      <c r="O181" s="141"/>
      <c r="P181" s="141"/>
      <c r="Q181" s="141"/>
      <c r="R181" s="141"/>
      <c r="S181" s="141"/>
      <c r="T181" s="141"/>
      <c r="U181" s="138"/>
      <c r="V181" s="138"/>
      <c r="W181" s="138"/>
      <c r="X181" s="138"/>
      <c r="Y181" s="138"/>
      <c r="Z181" s="138">
        <v>1</v>
      </c>
      <c r="AA181" s="138"/>
      <c r="AB181" s="138"/>
    </row>
    <row r="182" spans="4:28" x14ac:dyDescent="0.2">
      <c r="D182" s="27" t="s">
        <v>248</v>
      </c>
      <c r="E182" s="138">
        <v>4</v>
      </c>
      <c r="F182" s="138">
        <v>4</v>
      </c>
      <c r="G182" s="138">
        <v>0</v>
      </c>
      <c r="H182" s="142" t="s">
        <v>18</v>
      </c>
      <c r="I182" s="140">
        <f t="shared" si="27"/>
        <v>1</v>
      </c>
      <c r="J182" s="140">
        <f t="shared" si="28"/>
        <v>1</v>
      </c>
      <c r="K182" s="139"/>
      <c r="L182" s="139"/>
      <c r="M182" s="139"/>
      <c r="N182" s="141"/>
      <c r="O182" s="141"/>
      <c r="P182" s="141"/>
      <c r="Q182" s="141"/>
      <c r="R182" s="141"/>
      <c r="S182" s="141"/>
      <c r="T182" s="141"/>
      <c r="U182" s="138"/>
      <c r="V182" s="138"/>
      <c r="W182" s="138"/>
      <c r="X182" s="138"/>
      <c r="Y182" s="138"/>
      <c r="Z182" s="138">
        <v>1</v>
      </c>
      <c r="AA182" s="138"/>
      <c r="AB182" s="138"/>
    </row>
    <row r="183" spans="4:28" x14ac:dyDescent="0.2">
      <c r="D183" s="8" t="s">
        <v>285</v>
      </c>
      <c r="E183" s="138">
        <v>2</v>
      </c>
      <c r="F183" s="138">
        <v>2</v>
      </c>
      <c r="G183" s="138">
        <v>0</v>
      </c>
      <c r="H183" s="142" t="s">
        <v>18</v>
      </c>
      <c r="I183" s="140">
        <f t="shared" ref="I183:I184" si="29">COUNTIF(CourseList,D183)</f>
        <v>1</v>
      </c>
      <c r="J183" s="140">
        <f t="shared" si="28"/>
        <v>1</v>
      </c>
      <c r="K183" s="139"/>
      <c r="L183" s="139"/>
      <c r="M183" s="139"/>
      <c r="N183" s="141"/>
      <c r="O183" s="141"/>
      <c r="P183" s="141"/>
      <c r="Q183" s="141"/>
      <c r="R183" s="141"/>
      <c r="S183" s="141"/>
      <c r="T183" s="141"/>
      <c r="U183" s="138"/>
      <c r="V183" s="138"/>
      <c r="W183" s="138"/>
      <c r="X183" s="138"/>
      <c r="Y183" s="138"/>
      <c r="Z183" s="138">
        <v>1</v>
      </c>
      <c r="AA183" s="138"/>
      <c r="AB183" s="138"/>
    </row>
    <row r="184" spans="4:28" x14ac:dyDescent="0.2">
      <c r="D184" s="8" t="s">
        <v>286</v>
      </c>
      <c r="E184" s="138">
        <v>1</v>
      </c>
      <c r="F184" s="138">
        <v>1</v>
      </c>
      <c r="G184" s="138">
        <v>0</v>
      </c>
      <c r="H184" s="142" t="s">
        <v>18</v>
      </c>
      <c r="I184" s="140">
        <f t="shared" si="29"/>
        <v>1</v>
      </c>
      <c r="J184" s="140">
        <f t="shared" si="28"/>
        <v>1</v>
      </c>
      <c r="K184" s="139"/>
      <c r="L184" s="139"/>
      <c r="M184" s="139"/>
      <c r="N184" s="141"/>
      <c r="O184" s="141"/>
      <c r="P184" s="141"/>
      <c r="Q184" s="141"/>
      <c r="R184" s="141"/>
      <c r="S184" s="141"/>
      <c r="T184" s="141"/>
      <c r="U184" s="138"/>
      <c r="V184" s="138"/>
      <c r="W184" s="138"/>
      <c r="X184" s="138"/>
      <c r="Y184" s="138"/>
      <c r="Z184" s="138">
        <v>1</v>
      </c>
      <c r="AA184" s="138"/>
      <c r="AB184" s="138"/>
    </row>
    <row r="185" spans="4:28" x14ac:dyDescent="0.2">
      <c r="D185" s="8" t="s">
        <v>287</v>
      </c>
      <c r="E185" s="138">
        <v>3</v>
      </c>
      <c r="F185" s="138">
        <v>3</v>
      </c>
      <c r="G185" s="138">
        <v>0</v>
      </c>
      <c r="H185" s="142" t="s">
        <v>18</v>
      </c>
      <c r="I185" s="140">
        <f t="shared" si="27"/>
        <v>1</v>
      </c>
      <c r="J185" s="140">
        <f t="shared" si="28"/>
        <v>2</v>
      </c>
      <c r="K185" s="139"/>
      <c r="L185" s="139"/>
      <c r="M185" s="139"/>
      <c r="N185" s="141"/>
      <c r="O185" s="141"/>
      <c r="P185" s="141"/>
      <c r="Q185" s="141"/>
      <c r="R185" s="141"/>
      <c r="S185" s="141"/>
      <c r="T185" s="141"/>
      <c r="U185" s="138"/>
      <c r="V185" s="138"/>
      <c r="W185" s="138"/>
      <c r="X185" s="138"/>
      <c r="Y185" s="138"/>
      <c r="Z185" s="138">
        <v>1</v>
      </c>
      <c r="AA185" s="138">
        <v>1</v>
      </c>
      <c r="AB185" s="138"/>
    </row>
    <row r="186" spans="4:28" x14ac:dyDescent="0.2">
      <c r="D186" s="8" t="s">
        <v>251</v>
      </c>
      <c r="E186" s="138">
        <v>1.5</v>
      </c>
      <c r="F186" s="138">
        <v>1.5</v>
      </c>
      <c r="G186" s="138">
        <v>0</v>
      </c>
      <c r="H186" s="142" t="s">
        <v>18</v>
      </c>
      <c r="I186" s="140">
        <f t="shared" ref="I186" si="30">COUNTIF(CourseList,D186)</f>
        <v>2</v>
      </c>
      <c r="J186" s="140">
        <f t="shared" si="28"/>
        <v>2</v>
      </c>
      <c r="K186" s="139"/>
      <c r="L186" s="139"/>
      <c r="M186" s="139"/>
      <c r="N186" s="141"/>
      <c r="O186" s="141"/>
      <c r="P186" s="141"/>
      <c r="Q186" s="141"/>
      <c r="R186" s="141"/>
      <c r="S186" s="141"/>
      <c r="T186" s="141"/>
      <c r="U186" s="138"/>
      <c r="V186" s="138"/>
      <c r="W186" s="138"/>
      <c r="X186" s="138"/>
      <c r="Y186" s="138"/>
      <c r="Z186" s="138">
        <v>1</v>
      </c>
      <c r="AA186" s="138">
        <v>1</v>
      </c>
      <c r="AB186" s="138"/>
    </row>
    <row r="187" spans="4:28" x14ac:dyDescent="0.2">
      <c r="D187" s="27" t="s">
        <v>249</v>
      </c>
      <c r="E187" s="138">
        <v>3</v>
      </c>
      <c r="F187" s="138">
        <v>3</v>
      </c>
      <c r="G187" s="138">
        <v>0</v>
      </c>
      <c r="H187" s="142" t="s">
        <v>18</v>
      </c>
      <c r="I187" s="140">
        <f t="shared" si="27"/>
        <v>1</v>
      </c>
      <c r="J187" s="140">
        <f t="shared" si="28"/>
        <v>1</v>
      </c>
      <c r="K187" s="139"/>
      <c r="L187" s="139"/>
      <c r="M187" s="139"/>
      <c r="N187" s="141"/>
      <c r="O187" s="141"/>
      <c r="P187" s="141"/>
      <c r="Q187" s="141"/>
      <c r="R187" s="141"/>
      <c r="S187" s="141"/>
      <c r="T187" s="141"/>
      <c r="U187" s="138"/>
      <c r="V187" s="138"/>
      <c r="W187" s="138"/>
      <c r="X187" s="138"/>
      <c r="Y187" s="138"/>
      <c r="Z187" s="138">
        <v>1</v>
      </c>
      <c r="AA187" s="138"/>
      <c r="AB187" s="138"/>
    </row>
    <row r="188" spans="4:28" x14ac:dyDescent="0.2">
      <c r="D188" s="27" t="s">
        <v>51</v>
      </c>
      <c r="E188" s="138">
        <v>3</v>
      </c>
      <c r="F188" s="138">
        <v>3</v>
      </c>
      <c r="G188" s="138">
        <v>3</v>
      </c>
      <c r="H188" s="142" t="s">
        <v>18</v>
      </c>
      <c r="I188" s="140">
        <f>COUNTIF(CourseList,D188)</f>
        <v>3</v>
      </c>
      <c r="J188" s="140">
        <f>SUM(K188:AB188)</f>
        <v>4</v>
      </c>
      <c r="K188" s="139"/>
      <c r="L188" s="139"/>
      <c r="M188" s="139"/>
      <c r="N188" s="143">
        <v>1</v>
      </c>
      <c r="O188" s="143">
        <v>1</v>
      </c>
      <c r="P188" s="143"/>
      <c r="Q188" s="143"/>
      <c r="R188" s="141"/>
      <c r="S188" s="141"/>
      <c r="T188" s="141"/>
      <c r="U188" s="138"/>
      <c r="V188" s="138"/>
      <c r="W188" s="138"/>
      <c r="X188" s="138"/>
      <c r="Y188" s="138">
        <v>1</v>
      </c>
      <c r="Z188" s="138">
        <v>1</v>
      </c>
      <c r="AA188" s="138"/>
      <c r="AB188" s="138"/>
    </row>
    <row r="189" spans="4:28" x14ac:dyDescent="0.2">
      <c r="D189" s="27" t="s">
        <v>269</v>
      </c>
      <c r="E189" s="138">
        <v>4</v>
      </c>
      <c r="F189" s="138">
        <v>4</v>
      </c>
      <c r="G189" s="138">
        <v>4</v>
      </c>
      <c r="H189" s="142" t="s">
        <v>18</v>
      </c>
      <c r="I189" s="140">
        <f t="shared" ref="I189" si="31">COUNTIF(CourseList,D189)</f>
        <v>3</v>
      </c>
      <c r="J189" s="140">
        <f t="shared" ref="J189" si="32">SUM(K189:AB189)</f>
        <v>3</v>
      </c>
      <c r="K189" s="139"/>
      <c r="L189" s="139"/>
      <c r="M189" s="139"/>
      <c r="N189" s="141">
        <v>1</v>
      </c>
      <c r="O189" s="143">
        <v>1</v>
      </c>
      <c r="P189" s="141"/>
      <c r="Q189" s="141"/>
      <c r="R189" s="141"/>
      <c r="S189" s="141"/>
      <c r="T189" s="141"/>
      <c r="U189" s="138"/>
      <c r="V189" s="138"/>
      <c r="W189" s="138"/>
      <c r="X189" s="138"/>
      <c r="Y189" s="138"/>
      <c r="Z189" s="138">
        <v>1</v>
      </c>
      <c r="AA189" s="138"/>
      <c r="AB189" s="138"/>
    </row>
    <row r="190" spans="4:28" x14ac:dyDescent="0.2">
      <c r="D190" s="8" t="s">
        <v>170</v>
      </c>
      <c r="E190" s="138">
        <v>4</v>
      </c>
      <c r="F190" s="138">
        <v>4</v>
      </c>
      <c r="G190" s="138">
        <v>4</v>
      </c>
      <c r="H190" s="142" t="s">
        <v>19</v>
      </c>
      <c r="I190" s="140">
        <f t="shared" si="27"/>
        <v>3</v>
      </c>
      <c r="J190" s="140">
        <f t="shared" si="28"/>
        <v>3</v>
      </c>
      <c r="K190" s="139"/>
      <c r="L190" s="139"/>
      <c r="M190" s="139"/>
      <c r="N190" s="141"/>
      <c r="O190" s="141"/>
      <c r="P190" s="141"/>
      <c r="Q190" s="141"/>
      <c r="R190" s="141"/>
      <c r="S190" s="141"/>
      <c r="T190" s="141"/>
      <c r="U190" s="138"/>
      <c r="V190" s="138"/>
      <c r="W190" s="138">
        <v>1</v>
      </c>
      <c r="X190" s="138"/>
      <c r="Y190" s="138"/>
      <c r="Z190" s="138">
        <v>1</v>
      </c>
      <c r="AA190" s="138"/>
      <c r="AB190" s="138">
        <v>1</v>
      </c>
    </row>
    <row r="191" spans="4:28" x14ac:dyDescent="0.2">
      <c r="D191" s="27" t="s">
        <v>230</v>
      </c>
      <c r="E191" s="138">
        <v>4</v>
      </c>
      <c r="F191" s="138">
        <v>4</v>
      </c>
      <c r="G191" s="138">
        <v>4</v>
      </c>
      <c r="H191" s="142" t="s">
        <v>18</v>
      </c>
      <c r="I191" s="140">
        <f t="shared" si="27"/>
        <v>2</v>
      </c>
      <c r="J191" s="140">
        <f t="shared" si="28"/>
        <v>2</v>
      </c>
      <c r="K191" s="139"/>
      <c r="L191" s="139"/>
      <c r="M191" s="139"/>
      <c r="N191" s="141"/>
      <c r="O191" s="141"/>
      <c r="P191" s="141"/>
      <c r="Q191" s="141"/>
      <c r="R191" s="141"/>
      <c r="S191" s="141"/>
      <c r="T191" s="141"/>
      <c r="U191" s="138"/>
      <c r="V191" s="138">
        <v>1</v>
      </c>
      <c r="W191" s="138"/>
      <c r="X191" s="138"/>
      <c r="Y191" s="138"/>
      <c r="Z191" s="138">
        <v>1</v>
      </c>
      <c r="AA191" s="138"/>
      <c r="AB191" s="138"/>
    </row>
    <row r="192" spans="4:28" x14ac:dyDescent="0.2">
      <c r="D192" s="8" t="s">
        <v>237</v>
      </c>
      <c r="E192" s="138">
        <v>3</v>
      </c>
      <c r="F192" s="138">
        <v>3</v>
      </c>
      <c r="G192" s="138">
        <v>0</v>
      </c>
      <c r="H192" s="142" t="s">
        <v>18</v>
      </c>
      <c r="I192" s="140">
        <f t="shared" si="27"/>
        <v>2</v>
      </c>
      <c r="J192" s="140">
        <f t="shared" si="28"/>
        <v>2</v>
      </c>
      <c r="K192" s="139"/>
      <c r="L192" s="139"/>
      <c r="M192" s="139"/>
      <c r="N192" s="141"/>
      <c r="O192" s="141"/>
      <c r="P192" s="141"/>
      <c r="Q192" s="141"/>
      <c r="R192" s="141"/>
      <c r="S192" s="141"/>
      <c r="T192" s="141"/>
      <c r="U192" s="138"/>
      <c r="V192" s="138"/>
      <c r="W192" s="138">
        <v>1</v>
      </c>
      <c r="X192" s="138"/>
      <c r="Y192" s="138"/>
      <c r="Z192" s="138">
        <v>1</v>
      </c>
      <c r="AA192" s="138"/>
      <c r="AB192" s="138"/>
    </row>
    <row r="193" spans="4:28" x14ac:dyDescent="0.2">
      <c r="D193" s="8" t="s">
        <v>238</v>
      </c>
      <c r="E193" s="138">
        <v>4</v>
      </c>
      <c r="F193" s="138">
        <v>4</v>
      </c>
      <c r="G193" s="138">
        <v>0</v>
      </c>
      <c r="H193" s="142" t="s">
        <v>18</v>
      </c>
      <c r="I193" s="140">
        <f t="shared" si="27"/>
        <v>2</v>
      </c>
      <c r="J193" s="140">
        <f t="shared" si="28"/>
        <v>2</v>
      </c>
      <c r="K193" s="139"/>
      <c r="L193" s="139"/>
      <c r="M193" s="139"/>
      <c r="N193" s="141"/>
      <c r="O193" s="141"/>
      <c r="P193" s="141"/>
      <c r="Q193" s="141"/>
      <c r="R193" s="141"/>
      <c r="S193" s="141"/>
      <c r="T193" s="141"/>
      <c r="U193" s="138"/>
      <c r="V193" s="138"/>
      <c r="W193" s="138">
        <v>1</v>
      </c>
      <c r="X193" s="138"/>
      <c r="Y193" s="138"/>
      <c r="Z193" s="138">
        <v>1</v>
      </c>
      <c r="AA193" s="138"/>
      <c r="AB193" s="138"/>
    </row>
    <row r="194" spans="4:28" x14ac:dyDescent="0.2">
      <c r="D194" s="8"/>
      <c r="E194" s="138"/>
      <c r="F194" s="138"/>
      <c r="G194" s="138"/>
      <c r="H194" s="142"/>
      <c r="I194" s="140">
        <f t="shared" ref="I194:I201" si="33">COUNTIF(CourseList,D194)</f>
        <v>0</v>
      </c>
      <c r="J194" s="140">
        <f t="shared" si="28"/>
        <v>0</v>
      </c>
      <c r="K194" s="139"/>
      <c r="L194" s="139"/>
      <c r="M194" s="139"/>
      <c r="N194" s="141"/>
      <c r="O194" s="141"/>
      <c r="P194" s="141"/>
      <c r="Q194" s="141"/>
      <c r="R194" s="141"/>
      <c r="S194" s="141"/>
      <c r="T194" s="141"/>
      <c r="U194" s="138"/>
      <c r="V194" s="138"/>
      <c r="W194" s="138"/>
      <c r="X194" s="138"/>
      <c r="Y194" s="138"/>
      <c r="Z194" s="138"/>
      <c r="AA194" s="138"/>
      <c r="AB194" s="138"/>
    </row>
    <row r="195" spans="4:28" x14ac:dyDescent="0.2">
      <c r="D195" s="10" t="s">
        <v>203</v>
      </c>
      <c r="E195" s="138"/>
      <c r="F195" s="138"/>
      <c r="G195" s="138"/>
      <c r="H195" s="142"/>
      <c r="I195" s="140">
        <f t="shared" si="33"/>
        <v>1</v>
      </c>
      <c r="J195" s="140">
        <f t="shared" si="28"/>
        <v>0</v>
      </c>
      <c r="K195" s="139"/>
      <c r="L195" s="139"/>
      <c r="M195" s="139"/>
      <c r="N195" s="141"/>
      <c r="O195" s="141"/>
      <c r="P195" s="141"/>
      <c r="Q195" s="141"/>
      <c r="R195" s="141"/>
      <c r="S195" s="141"/>
      <c r="T195" s="141"/>
      <c r="U195" s="138"/>
      <c r="V195" s="138"/>
      <c r="W195" s="138"/>
      <c r="X195" s="138"/>
      <c r="Y195" s="138"/>
      <c r="Z195" s="138"/>
      <c r="AA195" s="138"/>
      <c r="AB195" s="138"/>
    </row>
    <row r="196" spans="4:28" x14ac:dyDescent="0.2">
      <c r="D196" s="8" t="s">
        <v>7</v>
      </c>
      <c r="E196" s="138">
        <v>4.5</v>
      </c>
      <c r="F196" s="138">
        <v>0</v>
      </c>
      <c r="G196" s="138">
        <v>0</v>
      </c>
      <c r="H196" s="142" t="s">
        <v>18</v>
      </c>
      <c r="I196" s="140">
        <f t="shared" si="33"/>
        <v>1</v>
      </c>
      <c r="J196" s="140">
        <f t="shared" si="28"/>
        <v>1</v>
      </c>
      <c r="K196" s="139"/>
      <c r="L196" s="139"/>
      <c r="M196" s="139"/>
      <c r="N196" s="141"/>
      <c r="O196" s="141"/>
      <c r="P196" s="141"/>
      <c r="Q196" s="141"/>
      <c r="R196" s="141"/>
      <c r="S196" s="141"/>
      <c r="T196" s="141"/>
      <c r="U196" s="138"/>
      <c r="V196" s="138"/>
      <c r="W196" s="138"/>
      <c r="X196" s="138"/>
      <c r="Y196" s="138"/>
      <c r="Z196" s="138"/>
      <c r="AA196" s="138">
        <v>1</v>
      </c>
      <c r="AB196" s="138"/>
    </row>
    <row r="197" spans="4:28" x14ac:dyDescent="0.2">
      <c r="D197" s="8" t="s">
        <v>202</v>
      </c>
      <c r="E197" s="138">
        <v>2.5</v>
      </c>
      <c r="F197" s="138">
        <v>0</v>
      </c>
      <c r="G197" s="138">
        <v>0</v>
      </c>
      <c r="H197" s="142" t="s">
        <v>18</v>
      </c>
      <c r="I197" s="140">
        <f t="shared" si="33"/>
        <v>1</v>
      </c>
      <c r="J197" s="140">
        <f t="shared" si="28"/>
        <v>1</v>
      </c>
      <c r="K197" s="139"/>
      <c r="L197" s="139"/>
      <c r="M197" s="139"/>
      <c r="N197" s="141"/>
      <c r="O197" s="141"/>
      <c r="P197" s="141"/>
      <c r="Q197" s="141"/>
      <c r="R197" s="141"/>
      <c r="S197" s="141"/>
      <c r="T197" s="141"/>
      <c r="U197" s="138"/>
      <c r="V197" s="138"/>
      <c r="W197" s="138"/>
      <c r="X197" s="138"/>
      <c r="Y197" s="138"/>
      <c r="Z197" s="138"/>
      <c r="AA197" s="138">
        <v>1</v>
      </c>
      <c r="AB197" s="138"/>
    </row>
    <row r="198" spans="4:28" x14ac:dyDescent="0.2">
      <c r="D198" s="8" t="s">
        <v>5</v>
      </c>
      <c r="E198" s="138">
        <v>2</v>
      </c>
      <c r="F198" s="138">
        <v>0</v>
      </c>
      <c r="G198" s="138">
        <v>0</v>
      </c>
      <c r="H198" s="142" t="s">
        <v>18</v>
      </c>
      <c r="I198" s="140">
        <f t="shared" si="33"/>
        <v>1</v>
      </c>
      <c r="J198" s="140">
        <f t="shared" si="28"/>
        <v>1</v>
      </c>
      <c r="K198" s="139"/>
      <c r="L198" s="139"/>
      <c r="M198" s="139"/>
      <c r="N198" s="141"/>
      <c r="O198" s="141"/>
      <c r="P198" s="141"/>
      <c r="Q198" s="141"/>
      <c r="R198" s="141"/>
      <c r="S198" s="141"/>
      <c r="T198" s="141"/>
      <c r="U198" s="138"/>
      <c r="V198" s="138"/>
      <c r="W198" s="138"/>
      <c r="X198" s="138"/>
      <c r="Y198" s="138"/>
      <c r="Z198" s="138"/>
      <c r="AA198" s="138">
        <v>1</v>
      </c>
      <c r="AB198" s="138"/>
    </row>
    <row r="199" spans="4:28" x14ac:dyDescent="0.2">
      <c r="D199" s="8" t="s">
        <v>250</v>
      </c>
      <c r="E199" s="138">
        <v>3</v>
      </c>
      <c r="F199" s="138">
        <v>0</v>
      </c>
      <c r="G199" s="138">
        <v>0</v>
      </c>
      <c r="H199" s="142" t="s">
        <v>18</v>
      </c>
      <c r="I199" s="140">
        <f t="shared" si="33"/>
        <v>1</v>
      </c>
      <c r="J199" s="140">
        <f t="shared" si="28"/>
        <v>2</v>
      </c>
      <c r="K199" s="139"/>
      <c r="L199" s="139"/>
      <c r="M199" s="139"/>
      <c r="N199" s="141"/>
      <c r="O199" s="141"/>
      <c r="P199" s="141"/>
      <c r="Q199" s="141"/>
      <c r="R199" s="141"/>
      <c r="S199" s="141"/>
      <c r="T199" s="141"/>
      <c r="U199" s="138"/>
      <c r="V199" s="138"/>
      <c r="W199" s="138"/>
      <c r="X199" s="138"/>
      <c r="Y199" s="138"/>
      <c r="Z199" s="138">
        <v>1</v>
      </c>
      <c r="AA199" s="138">
        <v>1</v>
      </c>
      <c r="AB199" s="138"/>
    </row>
    <row r="200" spans="4:28" x14ac:dyDescent="0.2">
      <c r="D200" s="8" t="s">
        <v>251</v>
      </c>
      <c r="E200" s="138">
        <v>1.5</v>
      </c>
      <c r="F200" s="138">
        <v>1.5</v>
      </c>
      <c r="G200" s="138">
        <v>0</v>
      </c>
      <c r="H200" s="142" t="s">
        <v>18</v>
      </c>
      <c r="I200" s="140">
        <f t="shared" si="33"/>
        <v>2</v>
      </c>
      <c r="J200" s="140">
        <f t="shared" si="28"/>
        <v>2</v>
      </c>
      <c r="K200" s="139"/>
      <c r="L200" s="139"/>
      <c r="M200" s="139"/>
      <c r="N200" s="141"/>
      <c r="O200" s="141"/>
      <c r="P200" s="141"/>
      <c r="Q200" s="141"/>
      <c r="R200" s="141"/>
      <c r="S200" s="141"/>
      <c r="T200" s="141"/>
      <c r="U200" s="138"/>
      <c r="V200" s="138"/>
      <c r="W200" s="138"/>
      <c r="X200" s="138"/>
      <c r="Y200" s="138"/>
      <c r="Z200" s="138">
        <v>1</v>
      </c>
      <c r="AA200" s="138">
        <v>1</v>
      </c>
      <c r="AB200" s="138"/>
    </row>
    <row r="201" spans="4:28" x14ac:dyDescent="0.2">
      <c r="D201" s="8" t="s">
        <v>201</v>
      </c>
      <c r="E201" s="138">
        <v>3</v>
      </c>
      <c r="F201" s="138">
        <v>0</v>
      </c>
      <c r="G201" s="138">
        <v>0</v>
      </c>
      <c r="H201" s="142" t="s">
        <v>18</v>
      </c>
      <c r="I201" s="140">
        <f t="shared" si="33"/>
        <v>1</v>
      </c>
      <c r="J201" s="140">
        <f t="shared" si="28"/>
        <v>1</v>
      </c>
      <c r="K201" s="139"/>
      <c r="L201" s="139"/>
      <c r="M201" s="139"/>
      <c r="N201" s="141"/>
      <c r="O201" s="141"/>
      <c r="P201" s="141"/>
      <c r="Q201" s="141"/>
      <c r="R201" s="141"/>
      <c r="S201" s="141"/>
      <c r="T201" s="141"/>
      <c r="U201" s="138"/>
      <c r="V201" s="138"/>
      <c r="W201" s="138"/>
      <c r="X201" s="138"/>
      <c r="Y201" s="138"/>
      <c r="Z201" s="138"/>
      <c r="AA201" s="138">
        <v>1</v>
      </c>
      <c r="AB201" s="138"/>
    </row>
    <row r="202" spans="4:28" x14ac:dyDescent="0.2">
      <c r="E202" s="138"/>
      <c r="F202" s="138"/>
      <c r="G202" s="138"/>
      <c r="H202" s="142"/>
      <c r="I202" s="140">
        <f t="shared" si="27"/>
        <v>0</v>
      </c>
      <c r="J202" s="140">
        <f t="shared" si="28"/>
        <v>0</v>
      </c>
      <c r="K202" s="139"/>
      <c r="L202" s="139"/>
      <c r="M202" s="139"/>
      <c r="N202" s="141"/>
      <c r="O202" s="141"/>
      <c r="P202" s="141"/>
      <c r="Q202" s="141"/>
      <c r="R202" s="141"/>
      <c r="S202" s="141"/>
      <c r="T202" s="141"/>
      <c r="U202" s="138"/>
      <c r="V202" s="138"/>
      <c r="W202" s="138"/>
      <c r="X202" s="138"/>
      <c r="Y202" s="138"/>
      <c r="Z202" s="138"/>
      <c r="AA202" s="138"/>
      <c r="AB202" s="138"/>
    </row>
    <row r="203" spans="4:28" x14ac:dyDescent="0.2">
      <c r="D203" s="10" t="s">
        <v>173</v>
      </c>
      <c r="E203" s="138"/>
      <c r="F203" s="138"/>
      <c r="G203" s="138"/>
      <c r="H203" s="142"/>
      <c r="I203" s="140">
        <f t="shared" si="27"/>
        <v>1</v>
      </c>
      <c r="J203" s="140">
        <f t="shared" si="28"/>
        <v>0</v>
      </c>
      <c r="K203" s="139"/>
      <c r="L203" s="139"/>
      <c r="M203" s="139"/>
      <c r="N203" s="141"/>
      <c r="O203" s="141"/>
      <c r="P203" s="141"/>
      <c r="Q203" s="141"/>
      <c r="R203" s="141"/>
      <c r="S203" s="141"/>
      <c r="T203" s="141"/>
      <c r="U203" s="138"/>
      <c r="V203" s="138"/>
      <c r="W203" s="138"/>
      <c r="X203" s="138"/>
      <c r="Y203" s="138"/>
      <c r="Z203" s="138"/>
      <c r="AA203" s="138"/>
      <c r="AB203" s="138"/>
    </row>
    <row r="204" spans="4:28" x14ac:dyDescent="0.2">
      <c r="D204" s="8" t="s">
        <v>170</v>
      </c>
      <c r="E204" s="138">
        <v>4</v>
      </c>
      <c r="F204" s="138">
        <v>4</v>
      </c>
      <c r="G204" s="138">
        <v>4</v>
      </c>
      <c r="H204" s="142" t="s">
        <v>19</v>
      </c>
      <c r="I204" s="140">
        <f t="shared" si="27"/>
        <v>3</v>
      </c>
      <c r="J204" s="140">
        <f t="shared" si="28"/>
        <v>3</v>
      </c>
      <c r="K204" s="139"/>
      <c r="L204" s="139"/>
      <c r="M204" s="139"/>
      <c r="N204" s="141"/>
      <c r="O204" s="141"/>
      <c r="P204" s="141"/>
      <c r="Q204" s="141"/>
      <c r="R204" s="141"/>
      <c r="S204" s="141"/>
      <c r="T204" s="141"/>
      <c r="U204" s="138"/>
      <c r="V204" s="138"/>
      <c r="W204" s="138">
        <v>1</v>
      </c>
      <c r="X204" s="138"/>
      <c r="Y204" s="138"/>
      <c r="Z204" s="138">
        <v>1</v>
      </c>
      <c r="AA204" s="138"/>
      <c r="AB204" s="138">
        <v>1</v>
      </c>
    </row>
    <row r="205" spans="4:28" x14ac:dyDescent="0.2">
      <c r="D205" s="8" t="s">
        <v>171</v>
      </c>
      <c r="E205" s="138">
        <v>3</v>
      </c>
      <c r="F205" s="138">
        <v>3</v>
      </c>
      <c r="G205" s="138">
        <v>3</v>
      </c>
      <c r="H205" s="142" t="s">
        <v>18</v>
      </c>
      <c r="I205" s="140">
        <f t="shared" si="27"/>
        <v>1</v>
      </c>
      <c r="J205" s="140">
        <f t="shared" si="28"/>
        <v>1</v>
      </c>
      <c r="K205" s="139"/>
      <c r="L205" s="139"/>
      <c r="M205" s="139"/>
      <c r="N205" s="141"/>
      <c r="O205" s="141"/>
      <c r="P205" s="141"/>
      <c r="Q205" s="141"/>
      <c r="R205" s="141"/>
      <c r="S205" s="141"/>
      <c r="T205" s="141"/>
      <c r="U205" s="138"/>
      <c r="V205" s="138"/>
      <c r="W205" s="138"/>
      <c r="X205" s="138"/>
      <c r="Y205" s="138"/>
      <c r="Z205" s="138"/>
      <c r="AA205" s="138"/>
      <c r="AB205" s="138">
        <v>1</v>
      </c>
    </row>
    <row r="206" spans="4:28" x14ac:dyDescent="0.2">
      <c r="D206" s="8" t="s">
        <v>234</v>
      </c>
      <c r="E206" s="138">
        <v>4</v>
      </c>
      <c r="F206" s="138">
        <v>0</v>
      </c>
      <c r="G206" s="138">
        <v>0</v>
      </c>
      <c r="H206" s="142" t="s">
        <v>21</v>
      </c>
      <c r="I206" s="140">
        <f t="shared" si="27"/>
        <v>3</v>
      </c>
      <c r="J206" s="140">
        <f t="shared" si="28"/>
        <v>3</v>
      </c>
      <c r="K206" s="139"/>
      <c r="L206" s="139"/>
      <c r="M206" s="139"/>
      <c r="N206" s="141"/>
      <c r="O206" s="141"/>
      <c r="P206" s="141"/>
      <c r="Q206" s="141"/>
      <c r="R206" s="141"/>
      <c r="S206" s="141"/>
      <c r="T206" s="141"/>
      <c r="U206" s="138"/>
      <c r="V206" s="138"/>
      <c r="W206" s="138">
        <v>1</v>
      </c>
      <c r="X206" s="138"/>
      <c r="Y206" s="138"/>
      <c r="Z206" s="138">
        <v>1</v>
      </c>
      <c r="AA206" s="138"/>
      <c r="AB206" s="138">
        <v>1</v>
      </c>
    </row>
    <row r="207" spans="4:28" x14ac:dyDescent="0.2">
      <c r="E207" s="138"/>
      <c r="F207" s="138"/>
      <c r="G207" s="138"/>
      <c r="H207" s="142"/>
      <c r="I207" s="140">
        <f t="shared" si="27"/>
        <v>0</v>
      </c>
      <c r="J207" s="140">
        <f t="shared" si="28"/>
        <v>0</v>
      </c>
      <c r="K207" s="139"/>
      <c r="L207" s="139"/>
      <c r="M207" s="139"/>
      <c r="N207" s="141"/>
      <c r="O207" s="141"/>
      <c r="P207" s="141"/>
      <c r="Q207" s="141"/>
      <c r="R207" s="141"/>
      <c r="S207" s="141"/>
      <c r="T207" s="141"/>
      <c r="U207" s="138"/>
      <c r="V207" s="138"/>
      <c r="W207" s="138"/>
      <c r="X207" s="138"/>
      <c r="Y207" s="138"/>
      <c r="Z207" s="138"/>
      <c r="AA207" s="138"/>
      <c r="AB207" s="138"/>
    </row>
    <row r="208" spans="4:28" x14ac:dyDescent="0.2">
      <c r="D208" s="10" t="s">
        <v>199</v>
      </c>
      <c r="E208" s="138"/>
      <c r="F208" s="138"/>
      <c r="G208" s="138"/>
      <c r="H208" s="142"/>
      <c r="I208" s="140">
        <f t="shared" si="27"/>
        <v>1</v>
      </c>
      <c r="J208" s="140">
        <f t="shared" si="28"/>
        <v>0</v>
      </c>
      <c r="K208" s="139"/>
      <c r="L208" s="139"/>
      <c r="M208" s="139"/>
      <c r="N208" s="141"/>
      <c r="O208" s="141"/>
      <c r="P208" s="141"/>
      <c r="Q208" s="141"/>
      <c r="R208" s="141"/>
      <c r="S208" s="141"/>
      <c r="T208" s="141"/>
      <c r="U208" s="138"/>
      <c r="V208" s="138"/>
      <c r="W208" s="138"/>
      <c r="X208" s="138"/>
      <c r="Y208" s="138"/>
      <c r="Z208" s="138"/>
      <c r="AA208" s="138"/>
      <c r="AB208" s="138"/>
    </row>
    <row r="209" spans="4:28" x14ac:dyDescent="0.2">
      <c r="D209" s="8" t="s">
        <v>178</v>
      </c>
      <c r="E209" s="138">
        <v>3</v>
      </c>
      <c r="F209" s="138">
        <v>0</v>
      </c>
      <c r="G209" s="138">
        <v>0</v>
      </c>
      <c r="H209" s="142" t="s">
        <v>19</v>
      </c>
      <c r="I209" s="140">
        <f t="shared" ref="I209:I219" si="34">COUNTIF(CourseList,D209)</f>
        <v>1</v>
      </c>
      <c r="J209" s="140">
        <f t="shared" si="28"/>
        <v>0</v>
      </c>
      <c r="K209" s="139"/>
      <c r="L209" s="139"/>
      <c r="M209" s="139"/>
      <c r="N209" s="141"/>
      <c r="O209" s="141"/>
      <c r="P209" s="141"/>
      <c r="Q209" s="141"/>
      <c r="R209" s="141"/>
      <c r="S209" s="141"/>
      <c r="T209" s="141"/>
      <c r="U209" s="138"/>
      <c r="V209" s="138"/>
      <c r="W209" s="138"/>
      <c r="X209" s="138"/>
      <c r="Y209" s="138"/>
      <c r="Z209" s="138"/>
      <c r="AA209" s="138"/>
      <c r="AB209" s="138"/>
    </row>
    <row r="210" spans="4:28" x14ac:dyDescent="0.2">
      <c r="D210" s="31" t="s">
        <v>180</v>
      </c>
      <c r="E210" s="138">
        <v>3</v>
      </c>
      <c r="F210" s="138">
        <v>0</v>
      </c>
      <c r="G210" s="138">
        <v>0</v>
      </c>
      <c r="H210" s="142" t="s">
        <v>18</v>
      </c>
      <c r="I210" s="140">
        <f t="shared" si="34"/>
        <v>1</v>
      </c>
      <c r="J210" s="140">
        <f t="shared" si="28"/>
        <v>0</v>
      </c>
      <c r="K210" s="139"/>
      <c r="L210" s="139"/>
      <c r="M210" s="139"/>
      <c r="N210" s="141"/>
      <c r="O210" s="141"/>
      <c r="P210" s="141"/>
      <c r="Q210" s="141"/>
      <c r="R210" s="141"/>
      <c r="S210" s="141"/>
      <c r="T210" s="141"/>
      <c r="U210" s="138"/>
      <c r="V210" s="138"/>
      <c r="W210" s="138"/>
      <c r="X210" s="138"/>
      <c r="Y210" s="138"/>
      <c r="Z210" s="138"/>
      <c r="AA210" s="138"/>
      <c r="AB210" s="138"/>
    </row>
    <row r="211" spans="4:28" x14ac:dyDescent="0.2">
      <c r="D211" s="8" t="s">
        <v>179</v>
      </c>
      <c r="E211" s="138">
        <v>3</v>
      </c>
      <c r="F211" s="138">
        <v>0</v>
      </c>
      <c r="G211" s="138">
        <v>0</v>
      </c>
      <c r="H211" s="142" t="s">
        <v>21</v>
      </c>
      <c r="I211" s="140">
        <f t="shared" si="34"/>
        <v>1</v>
      </c>
      <c r="J211" s="140">
        <f t="shared" si="28"/>
        <v>0</v>
      </c>
      <c r="K211" s="139"/>
      <c r="L211" s="139"/>
      <c r="M211" s="139"/>
      <c r="N211" s="141"/>
      <c r="O211" s="141"/>
      <c r="P211" s="141"/>
      <c r="Q211" s="141"/>
      <c r="R211" s="141"/>
      <c r="S211" s="141"/>
      <c r="T211" s="141"/>
      <c r="U211" s="138"/>
      <c r="V211" s="138"/>
      <c r="W211" s="138"/>
      <c r="X211" s="138"/>
      <c r="Y211" s="138"/>
      <c r="Z211" s="138"/>
      <c r="AA211" s="138"/>
      <c r="AB211" s="138"/>
    </row>
    <row r="212" spans="4:28" x14ac:dyDescent="0.2">
      <c r="D212" s="27" t="s">
        <v>182</v>
      </c>
      <c r="E212" s="138">
        <v>3</v>
      </c>
      <c r="F212" s="138">
        <v>0</v>
      </c>
      <c r="G212" s="138">
        <v>0</v>
      </c>
      <c r="H212" s="142" t="s">
        <v>19</v>
      </c>
      <c r="I212" s="140">
        <f t="shared" si="34"/>
        <v>1</v>
      </c>
      <c r="J212" s="140">
        <f t="shared" si="28"/>
        <v>0</v>
      </c>
      <c r="K212" s="139"/>
      <c r="L212" s="139"/>
      <c r="M212" s="139"/>
      <c r="N212" s="141"/>
      <c r="O212" s="141"/>
      <c r="P212" s="141"/>
      <c r="Q212" s="141"/>
      <c r="R212" s="141"/>
      <c r="S212" s="141"/>
      <c r="T212" s="141"/>
      <c r="U212" s="138"/>
      <c r="V212" s="138"/>
      <c r="W212" s="138"/>
      <c r="X212" s="138"/>
      <c r="Y212" s="138"/>
      <c r="Z212" s="138"/>
      <c r="AA212" s="138"/>
      <c r="AB212" s="138"/>
    </row>
    <row r="213" spans="4:28" x14ac:dyDescent="0.2">
      <c r="D213" s="8" t="s">
        <v>288</v>
      </c>
      <c r="E213" s="138">
        <v>1.5</v>
      </c>
      <c r="F213" s="138">
        <v>0</v>
      </c>
      <c r="G213" s="138">
        <v>0</v>
      </c>
      <c r="H213" s="142" t="s">
        <v>19</v>
      </c>
      <c r="I213" s="140">
        <f t="shared" ref="I213" si="35">COUNTIF(CourseList,D213)</f>
        <v>1</v>
      </c>
      <c r="J213" s="140">
        <f t="shared" si="28"/>
        <v>0</v>
      </c>
      <c r="K213" s="139"/>
      <c r="L213" s="139"/>
      <c r="M213" s="139"/>
      <c r="N213" s="141"/>
      <c r="O213" s="141"/>
      <c r="P213" s="141"/>
      <c r="Q213" s="141"/>
      <c r="R213" s="141"/>
      <c r="S213" s="141"/>
      <c r="T213" s="141"/>
      <c r="U213" s="138"/>
      <c r="V213" s="138"/>
      <c r="W213" s="138"/>
      <c r="X213" s="138"/>
      <c r="Y213" s="138"/>
      <c r="Z213" s="138"/>
      <c r="AA213" s="138"/>
      <c r="AB213" s="138"/>
    </row>
    <row r="214" spans="4:28" x14ac:dyDescent="0.2">
      <c r="D214" s="27" t="s">
        <v>184</v>
      </c>
      <c r="E214" s="138">
        <v>1.5</v>
      </c>
      <c r="F214" s="138">
        <v>0</v>
      </c>
      <c r="G214" s="138">
        <v>0</v>
      </c>
      <c r="H214" s="142" t="s">
        <v>19</v>
      </c>
      <c r="I214" s="140">
        <f t="shared" si="34"/>
        <v>1</v>
      </c>
      <c r="J214" s="140">
        <f t="shared" si="28"/>
        <v>0</v>
      </c>
      <c r="K214" s="139"/>
      <c r="L214" s="139"/>
      <c r="M214" s="139"/>
      <c r="N214" s="141"/>
      <c r="O214" s="141"/>
      <c r="P214" s="141"/>
      <c r="Q214" s="141"/>
      <c r="R214" s="141"/>
      <c r="S214" s="141"/>
      <c r="T214" s="141"/>
      <c r="U214" s="138"/>
      <c r="V214" s="138"/>
      <c r="W214" s="138"/>
      <c r="X214" s="138"/>
      <c r="Y214" s="138"/>
      <c r="Z214" s="138"/>
      <c r="AA214" s="138"/>
      <c r="AB214" s="138"/>
    </row>
    <row r="215" spans="4:28" x14ac:dyDescent="0.2">
      <c r="D215" s="8" t="s">
        <v>289</v>
      </c>
      <c r="E215" s="138">
        <v>1.5</v>
      </c>
      <c r="F215" s="138">
        <v>0</v>
      </c>
      <c r="G215" s="138">
        <v>0</v>
      </c>
      <c r="H215" s="142" t="s">
        <v>18</v>
      </c>
      <c r="I215" s="140">
        <f t="shared" si="34"/>
        <v>1</v>
      </c>
      <c r="J215" s="140">
        <f t="shared" si="28"/>
        <v>0</v>
      </c>
      <c r="K215" s="139"/>
      <c r="L215" s="139"/>
      <c r="M215" s="139"/>
      <c r="N215" s="141"/>
      <c r="O215" s="141"/>
      <c r="P215" s="141"/>
      <c r="Q215" s="141"/>
      <c r="R215" s="141"/>
      <c r="S215" s="141"/>
      <c r="T215" s="141"/>
      <c r="U215" s="138"/>
      <c r="V215" s="138"/>
      <c r="W215" s="138"/>
      <c r="X215" s="138"/>
      <c r="Y215" s="138"/>
      <c r="Z215" s="138"/>
      <c r="AA215" s="138"/>
      <c r="AB215" s="138"/>
    </row>
    <row r="216" spans="4:28" x14ac:dyDescent="0.2">
      <c r="D216" s="27" t="s">
        <v>185</v>
      </c>
      <c r="E216" s="138">
        <v>3</v>
      </c>
      <c r="F216" s="138">
        <v>0</v>
      </c>
      <c r="G216" s="138">
        <v>0</v>
      </c>
      <c r="H216" s="142" t="s">
        <v>18</v>
      </c>
      <c r="I216" s="140">
        <f t="shared" si="34"/>
        <v>1</v>
      </c>
      <c r="J216" s="140">
        <f t="shared" si="28"/>
        <v>0</v>
      </c>
      <c r="K216" s="139"/>
      <c r="L216" s="139"/>
      <c r="M216" s="139"/>
      <c r="N216" s="141"/>
      <c r="O216" s="141"/>
      <c r="P216" s="141"/>
      <c r="Q216" s="141"/>
      <c r="R216" s="141"/>
      <c r="S216" s="141"/>
      <c r="T216" s="141"/>
      <c r="U216" s="138"/>
      <c r="V216" s="138"/>
      <c r="W216" s="138"/>
      <c r="X216" s="138"/>
      <c r="Y216" s="138"/>
      <c r="Z216" s="138"/>
      <c r="AA216" s="138"/>
      <c r="AB216" s="138"/>
    </row>
    <row r="217" spans="4:28" x14ac:dyDescent="0.2">
      <c r="D217" s="8" t="s">
        <v>290</v>
      </c>
      <c r="E217" s="138">
        <v>2</v>
      </c>
      <c r="F217" s="138">
        <v>0</v>
      </c>
      <c r="G217" s="138">
        <v>0</v>
      </c>
      <c r="H217" s="142" t="s">
        <v>18</v>
      </c>
      <c r="I217" s="140">
        <f t="shared" ref="I217" si="36">COUNTIF(CourseList,D217)</f>
        <v>1</v>
      </c>
      <c r="J217" s="140">
        <f t="shared" si="28"/>
        <v>0</v>
      </c>
      <c r="K217" s="139"/>
      <c r="L217" s="139"/>
      <c r="M217" s="139"/>
      <c r="N217" s="141"/>
      <c r="O217" s="141"/>
      <c r="P217" s="141"/>
      <c r="Q217" s="141"/>
      <c r="R217" s="141"/>
      <c r="S217" s="141"/>
      <c r="T217" s="141"/>
      <c r="U217" s="138"/>
      <c r="V217" s="138"/>
      <c r="W217" s="138"/>
      <c r="X217" s="138"/>
      <c r="Y217" s="138"/>
      <c r="Z217" s="138"/>
      <c r="AA217" s="138"/>
      <c r="AB217" s="138"/>
    </row>
    <row r="218" spans="4:28" x14ac:dyDescent="0.2">
      <c r="E218" s="138"/>
      <c r="F218" s="138"/>
      <c r="G218" s="138"/>
      <c r="H218" s="142"/>
      <c r="I218" s="140">
        <f t="shared" si="34"/>
        <v>0</v>
      </c>
      <c r="J218" s="140">
        <f t="shared" si="28"/>
        <v>0</v>
      </c>
      <c r="K218" s="139"/>
      <c r="L218" s="139"/>
      <c r="M218" s="139"/>
      <c r="N218" s="141"/>
      <c r="O218" s="141"/>
      <c r="P218" s="141"/>
      <c r="Q218" s="141"/>
      <c r="R218" s="141"/>
      <c r="S218" s="141"/>
      <c r="T218" s="141"/>
      <c r="U218" s="138"/>
      <c r="V218" s="138"/>
      <c r="W218" s="138"/>
      <c r="X218" s="138"/>
      <c r="Y218" s="138"/>
      <c r="Z218" s="138"/>
      <c r="AA218" s="138"/>
      <c r="AB218" s="138"/>
    </row>
    <row r="219" spans="4:28" x14ac:dyDescent="0.2">
      <c r="D219" s="10" t="s">
        <v>200</v>
      </c>
      <c r="E219" s="138"/>
      <c r="F219" s="138"/>
      <c r="G219" s="138"/>
      <c r="H219" s="142"/>
      <c r="I219" s="140">
        <f t="shared" si="34"/>
        <v>1</v>
      </c>
      <c r="J219" s="140">
        <f t="shared" si="28"/>
        <v>0</v>
      </c>
      <c r="K219" s="139"/>
      <c r="L219" s="139"/>
      <c r="M219" s="139"/>
      <c r="N219" s="141"/>
      <c r="O219" s="141"/>
      <c r="P219" s="141"/>
      <c r="Q219" s="141"/>
      <c r="R219" s="141"/>
      <c r="S219" s="141"/>
      <c r="T219" s="141"/>
      <c r="U219" s="138"/>
      <c r="V219" s="138"/>
      <c r="W219" s="138"/>
      <c r="X219" s="138"/>
      <c r="Y219" s="138"/>
      <c r="Z219" s="138"/>
      <c r="AA219" s="138"/>
      <c r="AB219" s="138"/>
    </row>
    <row r="220" spans="4:28" x14ac:dyDescent="0.2">
      <c r="D220" s="27" t="s">
        <v>188</v>
      </c>
      <c r="E220" s="138">
        <v>3</v>
      </c>
      <c r="F220" s="138">
        <v>3</v>
      </c>
      <c r="G220" s="138">
        <v>0</v>
      </c>
      <c r="H220" s="142" t="s">
        <v>19</v>
      </c>
      <c r="I220" s="140">
        <f t="shared" ref="I220:I229" si="37">COUNTIF(CourseList,D220)</f>
        <v>1</v>
      </c>
      <c r="J220" s="140">
        <f t="shared" si="28"/>
        <v>0</v>
      </c>
      <c r="K220" s="139"/>
      <c r="L220" s="139"/>
      <c r="M220" s="139"/>
      <c r="N220" s="141"/>
      <c r="O220" s="141"/>
      <c r="P220" s="141"/>
      <c r="Q220" s="141"/>
      <c r="R220" s="141"/>
      <c r="S220" s="141"/>
      <c r="T220" s="141"/>
      <c r="U220" s="138"/>
      <c r="V220" s="138"/>
      <c r="W220" s="138"/>
      <c r="X220" s="138"/>
      <c r="Y220" s="138"/>
      <c r="Z220" s="138"/>
      <c r="AA220" s="138"/>
      <c r="AB220" s="138"/>
    </row>
    <row r="221" spans="4:28" x14ac:dyDescent="0.2">
      <c r="D221" s="27" t="s">
        <v>189</v>
      </c>
      <c r="E221" s="138">
        <v>3</v>
      </c>
      <c r="F221" s="138">
        <v>3</v>
      </c>
      <c r="G221" s="138">
        <v>0</v>
      </c>
      <c r="H221" s="142" t="s">
        <v>19</v>
      </c>
      <c r="I221" s="140">
        <f t="shared" si="37"/>
        <v>1</v>
      </c>
      <c r="J221" s="140">
        <f t="shared" si="28"/>
        <v>0</v>
      </c>
      <c r="K221" s="139"/>
      <c r="L221" s="139"/>
      <c r="M221" s="139"/>
      <c r="N221" s="141"/>
      <c r="O221" s="141"/>
      <c r="P221" s="141"/>
      <c r="Q221" s="141"/>
      <c r="R221" s="141"/>
      <c r="S221" s="141"/>
      <c r="T221" s="141"/>
      <c r="U221" s="138"/>
      <c r="V221" s="138"/>
      <c r="W221" s="138"/>
      <c r="X221" s="138"/>
      <c r="Y221" s="138"/>
      <c r="Z221" s="138"/>
      <c r="AA221" s="138"/>
      <c r="AB221" s="138"/>
    </row>
    <row r="222" spans="4:28" x14ac:dyDescent="0.2">
      <c r="D222" s="27" t="s">
        <v>190</v>
      </c>
      <c r="E222" s="138">
        <v>3</v>
      </c>
      <c r="F222" s="138">
        <v>3</v>
      </c>
      <c r="G222" s="138">
        <v>0</v>
      </c>
      <c r="H222" s="142" t="s">
        <v>18</v>
      </c>
      <c r="I222" s="140">
        <f t="shared" si="37"/>
        <v>1</v>
      </c>
      <c r="J222" s="140">
        <f t="shared" si="28"/>
        <v>0</v>
      </c>
      <c r="K222" s="139"/>
      <c r="L222" s="139"/>
      <c r="M222" s="139"/>
      <c r="N222" s="141"/>
      <c r="O222" s="141"/>
      <c r="P222" s="141"/>
      <c r="Q222" s="141"/>
      <c r="R222" s="141"/>
      <c r="S222" s="141"/>
      <c r="T222" s="141"/>
      <c r="U222" s="138"/>
      <c r="V222" s="138"/>
      <c r="W222" s="138"/>
      <c r="X222" s="138"/>
      <c r="Y222" s="138"/>
      <c r="Z222" s="138"/>
      <c r="AA222" s="138"/>
      <c r="AB222" s="138"/>
    </row>
    <row r="223" spans="4:28" x14ac:dyDescent="0.2">
      <c r="D223" s="27" t="s">
        <v>192</v>
      </c>
      <c r="E223" s="138">
        <v>4</v>
      </c>
      <c r="F223" s="138">
        <v>4</v>
      </c>
      <c r="G223" s="138">
        <v>0</v>
      </c>
      <c r="H223" s="142" t="s">
        <v>19</v>
      </c>
      <c r="I223" s="140">
        <f t="shared" si="37"/>
        <v>1</v>
      </c>
      <c r="J223" s="140">
        <f t="shared" si="28"/>
        <v>0</v>
      </c>
      <c r="K223" s="139"/>
      <c r="L223" s="139"/>
      <c r="M223" s="139"/>
      <c r="N223" s="141"/>
      <c r="O223" s="141"/>
      <c r="P223" s="141"/>
      <c r="Q223" s="141"/>
      <c r="R223" s="141"/>
      <c r="S223" s="141"/>
      <c r="T223" s="141"/>
      <c r="U223" s="138"/>
      <c r="V223" s="138"/>
      <c r="W223" s="138"/>
      <c r="X223" s="138"/>
      <c r="Y223" s="138"/>
      <c r="Z223" s="138"/>
      <c r="AA223" s="138"/>
      <c r="AB223" s="138"/>
    </row>
    <row r="224" spans="4:28" x14ac:dyDescent="0.2">
      <c r="D224" s="8" t="s">
        <v>196</v>
      </c>
      <c r="E224" s="138">
        <v>4</v>
      </c>
      <c r="F224" s="138">
        <v>4</v>
      </c>
      <c r="G224" s="138">
        <v>0</v>
      </c>
      <c r="H224" s="142" t="s">
        <v>197</v>
      </c>
      <c r="I224" s="140">
        <f t="shared" si="37"/>
        <v>1</v>
      </c>
      <c r="J224" s="140">
        <f t="shared" si="28"/>
        <v>0</v>
      </c>
      <c r="K224" s="139"/>
      <c r="L224" s="139"/>
      <c r="M224" s="139"/>
      <c r="N224" s="141"/>
      <c r="O224" s="141"/>
      <c r="P224" s="141"/>
      <c r="Q224" s="141"/>
      <c r="R224" s="141"/>
      <c r="S224" s="141"/>
      <c r="T224" s="141"/>
      <c r="U224" s="138"/>
      <c r="V224" s="138"/>
      <c r="W224" s="138"/>
      <c r="X224" s="138"/>
      <c r="Y224" s="138"/>
      <c r="Z224" s="138"/>
      <c r="AA224" s="138"/>
      <c r="AB224" s="138"/>
    </row>
    <row r="225" spans="4:28" x14ac:dyDescent="0.2">
      <c r="D225" s="8" t="s">
        <v>198</v>
      </c>
      <c r="E225" s="138">
        <v>4</v>
      </c>
      <c r="F225" s="138">
        <v>4</v>
      </c>
      <c r="G225" s="138">
        <v>0</v>
      </c>
      <c r="H225" s="142" t="s">
        <v>18</v>
      </c>
      <c r="I225" s="140">
        <f t="shared" si="37"/>
        <v>1</v>
      </c>
      <c r="J225" s="140">
        <f t="shared" si="28"/>
        <v>0</v>
      </c>
      <c r="K225" s="139"/>
      <c r="L225" s="139"/>
      <c r="M225" s="139"/>
      <c r="N225" s="141"/>
      <c r="O225" s="141"/>
      <c r="P225" s="141"/>
      <c r="Q225" s="141"/>
      <c r="R225" s="141"/>
      <c r="S225" s="141"/>
      <c r="T225" s="141"/>
      <c r="U225" s="138"/>
      <c r="V225" s="138"/>
      <c r="W225" s="138"/>
      <c r="X225" s="138"/>
      <c r="Y225" s="138"/>
      <c r="Z225" s="138"/>
      <c r="AA225" s="138"/>
      <c r="AB225" s="138"/>
    </row>
    <row r="226" spans="4:28" x14ac:dyDescent="0.2">
      <c r="D226" s="27" t="s">
        <v>193</v>
      </c>
      <c r="E226" s="138">
        <v>4</v>
      </c>
      <c r="F226" s="138">
        <v>4</v>
      </c>
      <c r="G226" s="138">
        <v>0</v>
      </c>
      <c r="H226" s="142" t="s">
        <v>18</v>
      </c>
      <c r="I226" s="140">
        <f t="shared" si="37"/>
        <v>1</v>
      </c>
      <c r="J226" s="140">
        <f t="shared" si="28"/>
        <v>0</v>
      </c>
      <c r="K226" s="139"/>
      <c r="L226" s="139"/>
      <c r="M226" s="139"/>
      <c r="N226" s="141"/>
      <c r="O226" s="141"/>
      <c r="P226" s="141"/>
      <c r="Q226" s="141"/>
      <c r="R226" s="141"/>
      <c r="S226" s="141"/>
      <c r="T226" s="141"/>
      <c r="U226" s="138"/>
      <c r="V226" s="138"/>
      <c r="W226" s="138"/>
      <c r="X226" s="138"/>
      <c r="Y226" s="138"/>
      <c r="Z226" s="138"/>
      <c r="AA226" s="138"/>
      <c r="AB226" s="138"/>
    </row>
    <row r="227" spans="4:28" x14ac:dyDescent="0.2">
      <c r="D227" s="8" t="s">
        <v>85</v>
      </c>
      <c r="E227" s="138">
        <v>3</v>
      </c>
      <c r="F227" s="138">
        <v>3</v>
      </c>
      <c r="G227" s="138">
        <v>0</v>
      </c>
      <c r="H227" s="142" t="s">
        <v>19</v>
      </c>
      <c r="I227" s="140">
        <f t="shared" si="37"/>
        <v>3</v>
      </c>
      <c r="J227" s="140">
        <f t="shared" si="28"/>
        <v>0</v>
      </c>
      <c r="K227" s="139"/>
      <c r="L227" s="139"/>
      <c r="M227" s="139"/>
      <c r="N227" s="141"/>
      <c r="O227" s="141"/>
      <c r="P227" s="141"/>
      <c r="Q227" s="141"/>
      <c r="R227" s="141"/>
      <c r="S227" s="141"/>
      <c r="T227" s="141"/>
      <c r="U227" s="138"/>
      <c r="V227" s="138"/>
      <c r="W227" s="138"/>
      <c r="X227" s="138"/>
      <c r="Y227" s="138"/>
      <c r="Z227" s="138"/>
      <c r="AA227" s="138"/>
      <c r="AB227" s="138"/>
    </row>
    <row r="228" spans="4:28" x14ac:dyDescent="0.2">
      <c r="D228" s="27" t="s">
        <v>194</v>
      </c>
      <c r="E228" s="138">
        <v>3</v>
      </c>
      <c r="F228" s="138">
        <v>3</v>
      </c>
      <c r="G228" s="138">
        <v>0</v>
      </c>
      <c r="H228" s="142" t="s">
        <v>18</v>
      </c>
      <c r="I228" s="140">
        <f t="shared" si="37"/>
        <v>1</v>
      </c>
      <c r="J228" s="140">
        <f t="shared" si="28"/>
        <v>0</v>
      </c>
      <c r="K228" s="139"/>
      <c r="L228" s="139"/>
      <c r="M228" s="139"/>
      <c r="N228" s="141"/>
      <c r="O228" s="141"/>
      <c r="P228" s="141"/>
      <c r="Q228" s="141"/>
      <c r="R228" s="141"/>
      <c r="S228" s="141"/>
      <c r="T228" s="141"/>
      <c r="U228" s="138"/>
      <c r="V228" s="138"/>
      <c r="W228" s="138"/>
      <c r="X228" s="138"/>
      <c r="Y228" s="138"/>
      <c r="Z228" s="138"/>
      <c r="AA228" s="138"/>
      <c r="AB228" s="138"/>
    </row>
    <row r="229" spans="4:28" x14ac:dyDescent="0.2">
      <c r="D229" s="27" t="s">
        <v>195</v>
      </c>
      <c r="E229" s="138">
        <v>1</v>
      </c>
      <c r="F229" s="138">
        <v>1</v>
      </c>
      <c r="G229" s="138">
        <v>0</v>
      </c>
      <c r="H229" s="142" t="s">
        <v>19</v>
      </c>
      <c r="I229" s="140">
        <f t="shared" si="37"/>
        <v>1</v>
      </c>
      <c r="J229" s="140">
        <f t="shared" si="28"/>
        <v>0</v>
      </c>
      <c r="K229" s="139"/>
      <c r="L229" s="139"/>
      <c r="M229" s="139"/>
      <c r="N229" s="141"/>
      <c r="O229" s="141"/>
      <c r="P229" s="141"/>
      <c r="Q229" s="141"/>
      <c r="R229" s="141"/>
      <c r="S229" s="141"/>
      <c r="T229" s="141"/>
      <c r="U229" s="138"/>
      <c r="V229" s="138"/>
      <c r="W229" s="138"/>
      <c r="X229" s="138"/>
      <c r="Y229" s="138"/>
      <c r="Z229" s="138"/>
      <c r="AA229" s="138"/>
      <c r="AB229" s="138"/>
    </row>
    <row r="232" spans="4:28" x14ac:dyDescent="0.2">
      <c r="E232" s="9"/>
      <c r="F232" s="2"/>
      <c r="G232" s="2"/>
      <c r="H232" s="54"/>
      <c r="I232" s="53"/>
      <c r="J232" s="53"/>
      <c r="K232" s="55"/>
      <c r="L232" s="55"/>
      <c r="M232" s="55"/>
      <c r="N232" s="56"/>
      <c r="O232" s="56"/>
      <c r="P232" s="56"/>
      <c r="Q232" s="56"/>
      <c r="R232" s="56"/>
      <c r="S232" s="56"/>
      <c r="T232" s="56"/>
      <c r="U232" s="2"/>
      <c r="V232" s="2"/>
      <c r="W232" s="2"/>
      <c r="X232" s="2"/>
      <c r="Y232" s="2"/>
      <c r="Z232" s="2"/>
      <c r="AA232" s="2"/>
      <c r="AB232" s="2"/>
    </row>
    <row r="233" spans="4:28" x14ac:dyDescent="0.2">
      <c r="E233" s="9"/>
      <c r="F233" s="2"/>
      <c r="G233" s="2"/>
      <c r="H233" s="54"/>
      <c r="I233" s="53"/>
      <c r="J233" s="53"/>
      <c r="K233" s="55"/>
      <c r="L233" s="55"/>
      <c r="M233" s="55"/>
      <c r="N233" s="56"/>
      <c r="O233" s="56"/>
      <c r="P233" s="56"/>
      <c r="Q233" s="56"/>
      <c r="R233" s="56"/>
      <c r="S233" s="56"/>
      <c r="T233" s="56"/>
      <c r="U233" s="2"/>
      <c r="V233" s="2"/>
      <c r="W233" s="2"/>
      <c r="X233" s="2"/>
      <c r="Y233" s="2"/>
      <c r="Z233" s="2"/>
      <c r="AA233" s="2"/>
      <c r="AB233" s="2"/>
    </row>
    <row r="234" spans="4:28" x14ac:dyDescent="0.2">
      <c r="E234" s="9"/>
      <c r="F234" s="2"/>
      <c r="G234" s="2"/>
      <c r="H234" s="54"/>
      <c r="I234" s="53"/>
      <c r="J234" s="53"/>
      <c r="K234" s="55"/>
      <c r="L234" s="55"/>
      <c r="M234" s="55"/>
      <c r="N234" s="56"/>
      <c r="O234" s="56"/>
      <c r="P234" s="56"/>
      <c r="Q234" s="56"/>
      <c r="R234" s="56"/>
      <c r="S234" s="56"/>
      <c r="T234" s="56"/>
      <c r="U234" s="2"/>
      <c r="V234" s="2"/>
      <c r="W234" s="2"/>
      <c r="X234" s="2"/>
      <c r="Y234" s="2"/>
      <c r="Z234" s="2"/>
      <c r="AA234" s="2"/>
      <c r="AB234" s="2"/>
    </row>
    <row r="235" spans="4:28" x14ac:dyDescent="0.2">
      <c r="E235" s="9"/>
      <c r="F235" s="2"/>
      <c r="G235" s="2"/>
      <c r="H235" s="54"/>
      <c r="I235" s="53"/>
      <c r="J235" s="53"/>
      <c r="K235" s="55"/>
      <c r="L235" s="55"/>
      <c r="M235" s="55"/>
      <c r="N235" s="56"/>
      <c r="O235" s="56"/>
      <c r="P235" s="56"/>
      <c r="Q235" s="56"/>
      <c r="R235" s="56"/>
      <c r="S235" s="56"/>
      <c r="T235" s="56"/>
      <c r="U235" s="2"/>
      <c r="V235" s="2"/>
      <c r="W235" s="2"/>
      <c r="X235" s="2"/>
      <c r="Y235" s="2"/>
      <c r="Z235" s="2"/>
      <c r="AA235" s="2"/>
      <c r="AB235" s="2"/>
    </row>
    <row r="236" spans="4:28" x14ac:dyDescent="0.2">
      <c r="E236" s="9"/>
      <c r="F236" s="2"/>
      <c r="G236" s="2"/>
      <c r="H236" s="54"/>
      <c r="I236" s="53"/>
      <c r="J236" s="53"/>
      <c r="K236" s="55"/>
      <c r="L236" s="55"/>
      <c r="M236" s="55"/>
      <c r="N236" s="56"/>
      <c r="O236" s="56"/>
      <c r="P236" s="56"/>
      <c r="Q236" s="56"/>
      <c r="R236" s="56"/>
      <c r="S236" s="56"/>
      <c r="T236" s="56"/>
      <c r="U236" s="2"/>
      <c r="V236" s="2"/>
      <c r="W236" s="2"/>
      <c r="X236" s="2"/>
      <c r="Y236" s="2"/>
      <c r="Z236" s="2"/>
      <c r="AA236" s="2"/>
      <c r="AB236" s="2"/>
    </row>
    <row r="237" spans="4:28" x14ac:dyDescent="0.2">
      <c r="E237" s="9"/>
      <c r="F237" s="2"/>
      <c r="G237" s="2"/>
      <c r="H237" s="54"/>
      <c r="I237" s="53"/>
      <c r="J237" s="53"/>
      <c r="K237" s="55"/>
      <c r="L237" s="55"/>
      <c r="M237" s="55"/>
      <c r="N237" s="56"/>
      <c r="O237" s="56"/>
      <c r="P237" s="56"/>
      <c r="Q237" s="56"/>
      <c r="R237" s="56"/>
      <c r="S237" s="56"/>
      <c r="T237" s="56"/>
      <c r="U237" s="2"/>
      <c r="V237" s="2"/>
      <c r="W237" s="2"/>
      <c r="X237" s="2"/>
      <c r="Y237" s="2"/>
      <c r="Z237" s="2"/>
      <c r="AA237" s="2"/>
      <c r="AB237" s="2"/>
    </row>
    <row r="238" spans="4:28" x14ac:dyDescent="0.2">
      <c r="E238" s="9"/>
      <c r="F238" s="2"/>
      <c r="G238" s="2"/>
      <c r="H238" s="54"/>
      <c r="I238" s="53"/>
      <c r="J238" s="53"/>
      <c r="K238" s="55"/>
      <c r="L238" s="55"/>
      <c r="M238" s="55"/>
      <c r="N238" s="56"/>
      <c r="O238" s="56"/>
      <c r="P238" s="56"/>
      <c r="Q238" s="56"/>
      <c r="R238" s="56"/>
      <c r="S238" s="56"/>
      <c r="T238" s="56"/>
      <c r="U238" s="2"/>
      <c r="V238" s="2"/>
      <c r="W238" s="2"/>
      <c r="X238" s="2"/>
      <c r="Y238" s="2"/>
      <c r="Z238" s="2"/>
      <c r="AA238" s="2"/>
      <c r="AB238" s="2"/>
    </row>
    <row r="239" spans="4:28" x14ac:dyDescent="0.2">
      <c r="E239" s="9"/>
      <c r="F239" s="2"/>
      <c r="G239" s="2"/>
      <c r="H239" s="54"/>
      <c r="I239" s="53"/>
      <c r="J239" s="53"/>
      <c r="K239" s="55"/>
      <c r="L239" s="55"/>
      <c r="M239" s="55"/>
      <c r="N239" s="56"/>
      <c r="O239" s="56"/>
      <c r="P239" s="56"/>
      <c r="Q239" s="56"/>
      <c r="R239" s="56"/>
      <c r="S239" s="56"/>
      <c r="T239" s="56"/>
      <c r="U239" s="2"/>
      <c r="V239" s="2"/>
      <c r="W239" s="2"/>
      <c r="X239" s="2"/>
      <c r="Y239" s="2"/>
      <c r="Z239" s="2"/>
      <c r="AA239" s="2"/>
      <c r="AB239" s="2"/>
    </row>
    <row r="240" spans="4:28" x14ac:dyDescent="0.2">
      <c r="E240" s="9"/>
      <c r="F240" s="2"/>
      <c r="G240" s="2"/>
      <c r="H240" s="54"/>
      <c r="I240" s="53"/>
      <c r="J240" s="53"/>
      <c r="K240" s="55"/>
      <c r="L240" s="55"/>
      <c r="M240" s="55"/>
      <c r="N240" s="56"/>
      <c r="O240" s="56"/>
      <c r="P240" s="56"/>
      <c r="Q240" s="56"/>
      <c r="R240" s="56"/>
      <c r="S240" s="56"/>
      <c r="T240" s="56"/>
      <c r="U240" s="2"/>
      <c r="V240" s="2"/>
      <c r="W240" s="2"/>
      <c r="X240" s="2"/>
      <c r="Y240" s="2"/>
      <c r="Z240" s="2"/>
      <c r="AA240" s="2"/>
      <c r="AB240" s="2"/>
    </row>
    <row r="241" spans="5:28" x14ac:dyDescent="0.2">
      <c r="E241" s="9"/>
      <c r="F241" s="2"/>
      <c r="G241" s="2"/>
      <c r="H241" s="54"/>
      <c r="I241" s="53"/>
      <c r="J241" s="53"/>
      <c r="K241" s="55"/>
      <c r="L241" s="55"/>
      <c r="M241" s="55"/>
      <c r="N241" s="56"/>
      <c r="O241" s="56"/>
      <c r="P241" s="56"/>
      <c r="Q241" s="56"/>
      <c r="R241" s="56"/>
      <c r="S241" s="56"/>
      <c r="T241" s="56"/>
      <c r="U241" s="2"/>
      <c r="V241" s="2"/>
      <c r="W241" s="2"/>
      <c r="X241" s="2"/>
      <c r="Y241" s="2"/>
      <c r="Z241" s="2"/>
      <c r="AA241" s="2"/>
      <c r="AB241" s="2"/>
    </row>
    <row r="242" spans="5:28" x14ac:dyDescent="0.2">
      <c r="E242" s="9"/>
      <c r="F242" s="2"/>
      <c r="G242" s="2"/>
      <c r="H242" s="54"/>
      <c r="I242" s="53"/>
      <c r="J242" s="53"/>
      <c r="K242" s="55"/>
      <c r="L242" s="55"/>
      <c r="M242" s="55"/>
      <c r="N242" s="56"/>
      <c r="O242" s="56"/>
      <c r="P242" s="56"/>
      <c r="Q242" s="56"/>
      <c r="R242" s="56"/>
      <c r="S242" s="56"/>
      <c r="T242" s="56"/>
      <c r="U242" s="2"/>
      <c r="V242" s="2"/>
      <c r="W242" s="2"/>
      <c r="X242" s="2"/>
      <c r="Y242" s="2"/>
      <c r="Z242" s="2"/>
      <c r="AA242" s="2"/>
      <c r="AB242" s="2"/>
    </row>
    <row r="243" spans="5:28" x14ac:dyDescent="0.2">
      <c r="E243" s="9"/>
      <c r="F243" s="2"/>
      <c r="G243" s="2"/>
      <c r="H243" s="54"/>
      <c r="I243" s="53"/>
      <c r="J243" s="53"/>
      <c r="K243" s="55"/>
      <c r="L243" s="55"/>
      <c r="M243" s="55"/>
      <c r="N243" s="56"/>
      <c r="O243" s="56"/>
      <c r="P243" s="56"/>
      <c r="Q243" s="56"/>
      <c r="R243" s="56"/>
      <c r="S243" s="56"/>
      <c r="T243" s="56"/>
      <c r="U243" s="2"/>
      <c r="V243" s="2"/>
      <c r="W243" s="2"/>
      <c r="X243" s="2"/>
      <c r="Y243" s="2"/>
      <c r="Z243" s="2"/>
      <c r="AA243" s="2"/>
      <c r="AB243" s="2"/>
    </row>
    <row r="244" spans="5:28" x14ac:dyDescent="0.2">
      <c r="E244" s="9"/>
      <c r="F244" s="2"/>
      <c r="G244" s="2"/>
      <c r="H244" s="54"/>
      <c r="I244" s="53"/>
      <c r="J244" s="53"/>
      <c r="K244" s="55"/>
      <c r="L244" s="55"/>
      <c r="M244" s="55"/>
      <c r="N244" s="56"/>
      <c r="O244" s="56"/>
      <c r="P244" s="56"/>
      <c r="Q244" s="56"/>
      <c r="R244" s="56"/>
      <c r="S244" s="56"/>
      <c r="T244" s="56"/>
      <c r="U244" s="2"/>
      <c r="V244" s="2"/>
      <c r="W244" s="2"/>
      <c r="X244" s="2"/>
      <c r="Y244" s="2"/>
      <c r="Z244" s="2"/>
      <c r="AA244" s="2"/>
      <c r="AB244" s="2"/>
    </row>
    <row r="245" spans="5:28" x14ac:dyDescent="0.2">
      <c r="E245" s="9"/>
      <c r="F245" s="2"/>
      <c r="G245" s="2"/>
      <c r="H245" s="54"/>
      <c r="I245" s="53"/>
      <c r="J245" s="53"/>
      <c r="K245" s="55"/>
      <c r="L245" s="55"/>
      <c r="M245" s="55"/>
      <c r="N245" s="56"/>
      <c r="O245" s="56"/>
      <c r="P245" s="56"/>
      <c r="Q245" s="56"/>
      <c r="R245" s="56"/>
      <c r="S245" s="56"/>
      <c r="T245" s="56"/>
      <c r="U245" s="2"/>
      <c r="V245" s="2"/>
      <c r="W245" s="2"/>
      <c r="X245" s="2"/>
      <c r="Y245" s="2"/>
      <c r="Z245" s="2"/>
      <c r="AA245" s="2"/>
      <c r="AB245" s="2"/>
    </row>
    <row r="246" spans="5:28" x14ac:dyDescent="0.2">
      <c r="E246" s="9"/>
      <c r="F246" s="2"/>
      <c r="G246" s="2"/>
      <c r="H246" s="54"/>
      <c r="I246" s="53"/>
      <c r="J246" s="53"/>
      <c r="K246" s="55"/>
      <c r="L246" s="55"/>
      <c r="M246" s="55"/>
      <c r="N246" s="56"/>
      <c r="O246" s="56"/>
      <c r="P246" s="56"/>
      <c r="Q246" s="56"/>
      <c r="R246" s="56"/>
      <c r="S246" s="56"/>
      <c r="T246" s="56"/>
      <c r="U246" s="2"/>
      <c r="V246" s="2"/>
      <c r="W246" s="2"/>
      <c r="X246" s="2"/>
      <c r="Y246" s="2"/>
      <c r="Z246" s="2"/>
      <c r="AA246" s="2"/>
      <c r="AB246" s="2"/>
    </row>
    <row r="247" spans="5:28" x14ac:dyDescent="0.2">
      <c r="E247" s="9"/>
      <c r="F247" s="2"/>
      <c r="G247" s="2"/>
      <c r="H247" s="54"/>
      <c r="I247" s="53"/>
      <c r="J247" s="53"/>
      <c r="K247" s="55"/>
      <c r="L247" s="55"/>
      <c r="M247" s="55"/>
      <c r="N247" s="56"/>
      <c r="O247" s="56"/>
      <c r="P247" s="56"/>
      <c r="Q247" s="56"/>
      <c r="R247" s="56"/>
      <c r="S247" s="56"/>
      <c r="T247" s="56"/>
      <c r="U247" s="2"/>
      <c r="V247" s="2"/>
      <c r="W247" s="2"/>
      <c r="X247" s="2"/>
      <c r="Y247" s="2"/>
      <c r="Z247" s="2"/>
      <c r="AA247" s="2"/>
      <c r="AB247" s="2"/>
    </row>
    <row r="248" spans="5:28" x14ac:dyDescent="0.2">
      <c r="E248" s="9"/>
      <c r="F248" s="2"/>
      <c r="G248" s="2"/>
      <c r="H248" s="54"/>
      <c r="I248" s="53"/>
      <c r="J248" s="53"/>
      <c r="K248" s="55"/>
      <c r="L248" s="55"/>
      <c r="M248" s="55"/>
      <c r="N248" s="56"/>
      <c r="O248" s="56"/>
      <c r="P248" s="56"/>
      <c r="Q248" s="56"/>
      <c r="R248" s="56"/>
      <c r="S248" s="56"/>
      <c r="T248" s="56"/>
      <c r="U248" s="2"/>
      <c r="V248" s="2"/>
      <c r="W248" s="2"/>
      <c r="X248" s="2"/>
      <c r="Y248" s="2"/>
      <c r="Z248" s="2"/>
      <c r="AA248" s="2"/>
      <c r="AB248" s="2"/>
    </row>
    <row r="249" spans="5:28" x14ac:dyDescent="0.2">
      <c r="E249" s="9"/>
      <c r="F249" s="2"/>
      <c r="G249" s="2"/>
      <c r="H249" s="54"/>
      <c r="I249" s="53"/>
      <c r="J249" s="53"/>
      <c r="K249" s="55"/>
      <c r="L249" s="55"/>
      <c r="M249" s="55"/>
      <c r="N249" s="56"/>
      <c r="O249" s="56"/>
      <c r="P249" s="56"/>
      <c r="Q249" s="56"/>
      <c r="R249" s="56"/>
      <c r="S249" s="56"/>
      <c r="T249" s="56"/>
      <c r="U249" s="2"/>
      <c r="V249" s="2"/>
      <c r="W249" s="2"/>
      <c r="X249" s="2"/>
      <c r="Y249" s="2"/>
      <c r="Z249" s="2"/>
      <c r="AA249" s="2"/>
      <c r="AB249" s="2"/>
    </row>
    <row r="250" spans="5:28" x14ac:dyDescent="0.2">
      <c r="E250" s="9"/>
      <c r="F250" s="2"/>
      <c r="G250" s="2"/>
      <c r="H250" s="54"/>
      <c r="I250" s="53"/>
      <c r="J250" s="53"/>
      <c r="K250" s="55"/>
      <c r="L250" s="55"/>
      <c r="M250" s="55"/>
      <c r="N250" s="56"/>
      <c r="O250" s="56"/>
      <c r="P250" s="56"/>
      <c r="Q250" s="56"/>
      <c r="R250" s="56"/>
      <c r="S250" s="56"/>
      <c r="T250" s="56"/>
      <c r="U250" s="2"/>
      <c r="V250" s="2"/>
      <c r="W250" s="2"/>
      <c r="X250" s="2"/>
      <c r="Y250" s="2"/>
      <c r="Z250" s="2"/>
      <c r="AA250" s="2"/>
      <c r="AB250" s="2"/>
    </row>
    <row r="251" spans="5:28" x14ac:dyDescent="0.2">
      <c r="E251" s="9"/>
      <c r="F251" s="2"/>
      <c r="G251" s="2"/>
      <c r="H251" s="54"/>
      <c r="I251" s="53"/>
      <c r="J251" s="53"/>
      <c r="K251" s="55"/>
      <c r="L251" s="55"/>
      <c r="M251" s="55"/>
      <c r="N251" s="56"/>
      <c r="O251" s="56"/>
      <c r="P251" s="56"/>
      <c r="Q251" s="56"/>
      <c r="R251" s="56"/>
      <c r="S251" s="56"/>
      <c r="T251" s="56"/>
      <c r="U251" s="2"/>
      <c r="V251" s="2"/>
      <c r="W251" s="2"/>
      <c r="X251" s="2"/>
      <c r="Y251" s="2"/>
      <c r="Z251" s="2"/>
      <c r="AA251" s="2"/>
      <c r="AB251" s="2"/>
    </row>
    <row r="252" spans="5:28" x14ac:dyDescent="0.2">
      <c r="E252" s="9"/>
      <c r="F252" s="2"/>
      <c r="G252" s="2"/>
      <c r="H252" s="54"/>
      <c r="I252" s="53"/>
      <c r="J252" s="53"/>
      <c r="K252" s="55"/>
      <c r="L252" s="55"/>
      <c r="M252" s="55"/>
      <c r="N252" s="56"/>
      <c r="O252" s="56"/>
      <c r="P252" s="56"/>
      <c r="Q252" s="56"/>
      <c r="R252" s="56"/>
      <c r="S252" s="56"/>
      <c r="T252" s="56"/>
      <c r="U252" s="2"/>
      <c r="V252" s="2"/>
      <c r="W252" s="2"/>
      <c r="X252" s="2"/>
      <c r="Y252" s="2"/>
      <c r="Z252" s="2"/>
      <c r="AA252" s="2"/>
      <c r="AB252" s="2"/>
    </row>
    <row r="253" spans="5:28" x14ac:dyDescent="0.2">
      <c r="E253" s="9"/>
      <c r="F253" s="2"/>
      <c r="G253" s="2"/>
      <c r="H253" s="54"/>
      <c r="I253" s="53"/>
      <c r="J253" s="53"/>
      <c r="K253" s="55"/>
      <c r="L253" s="55"/>
      <c r="M253" s="55"/>
      <c r="N253" s="56"/>
      <c r="O253" s="56"/>
      <c r="P253" s="56"/>
      <c r="Q253" s="56"/>
      <c r="R253" s="56"/>
      <c r="S253" s="56"/>
      <c r="T253" s="56"/>
      <c r="U253" s="2"/>
      <c r="V253" s="2"/>
      <c r="W253" s="2"/>
      <c r="X253" s="2"/>
      <c r="Y253" s="2"/>
      <c r="Z253" s="2"/>
      <c r="AA253" s="2"/>
      <c r="AB253" s="2"/>
    </row>
    <row r="254" spans="5:28" x14ac:dyDescent="0.2">
      <c r="E254" s="9"/>
      <c r="F254" s="2"/>
      <c r="G254" s="2"/>
      <c r="H254" s="54"/>
      <c r="I254" s="53"/>
      <c r="J254" s="53"/>
      <c r="K254" s="55"/>
      <c r="L254" s="55"/>
      <c r="M254" s="55"/>
      <c r="N254" s="56"/>
      <c r="O254" s="56"/>
      <c r="P254" s="56"/>
      <c r="Q254" s="56"/>
      <c r="R254" s="56"/>
      <c r="S254" s="56"/>
      <c r="T254" s="56"/>
      <c r="U254" s="2"/>
      <c r="V254" s="2"/>
      <c r="W254" s="2"/>
      <c r="X254" s="2"/>
      <c r="Y254" s="2"/>
      <c r="Z254" s="2"/>
      <c r="AA254" s="2"/>
      <c r="AB254" s="2"/>
    </row>
    <row r="255" spans="5:28" x14ac:dyDescent="0.2">
      <c r="E255" s="9"/>
      <c r="F255" s="2"/>
      <c r="G255" s="2"/>
      <c r="H255" s="54"/>
      <c r="I255" s="53"/>
      <c r="J255" s="53"/>
      <c r="K255" s="55"/>
      <c r="L255" s="55"/>
      <c r="M255" s="55"/>
      <c r="N255" s="56"/>
      <c r="O255" s="56"/>
      <c r="P255" s="56"/>
      <c r="Q255" s="56"/>
      <c r="R255" s="56"/>
      <c r="S255" s="56"/>
      <c r="T255" s="56"/>
      <c r="U255" s="2"/>
      <c r="V255" s="2"/>
      <c r="W255" s="2"/>
      <c r="X255" s="2"/>
      <c r="Y255" s="2"/>
      <c r="Z255" s="2"/>
      <c r="AA255" s="2"/>
      <c r="AB255" s="2"/>
    </row>
    <row r="256" spans="5:28" x14ac:dyDescent="0.2">
      <c r="E256" s="9"/>
      <c r="F256" s="2"/>
      <c r="G256" s="2"/>
      <c r="H256" s="54"/>
      <c r="I256" s="53"/>
      <c r="J256" s="53"/>
      <c r="K256" s="55"/>
      <c r="L256" s="55"/>
      <c r="M256" s="55"/>
      <c r="N256" s="56"/>
      <c r="O256" s="56"/>
      <c r="P256" s="56"/>
      <c r="Q256" s="56"/>
      <c r="R256" s="56"/>
      <c r="S256" s="56"/>
      <c r="T256" s="56"/>
      <c r="U256" s="2"/>
      <c r="V256" s="2"/>
      <c r="W256" s="2"/>
      <c r="X256" s="2"/>
      <c r="Y256" s="2"/>
      <c r="Z256" s="2"/>
      <c r="AA256" s="2"/>
      <c r="AB256" s="2"/>
    </row>
    <row r="257" spans="5:28" x14ac:dyDescent="0.2">
      <c r="E257" s="9"/>
      <c r="F257" s="2"/>
      <c r="G257" s="2"/>
      <c r="H257" s="54"/>
      <c r="I257" s="53"/>
      <c r="J257" s="53"/>
      <c r="K257" s="55"/>
      <c r="L257" s="55"/>
      <c r="M257" s="55"/>
      <c r="N257" s="56"/>
      <c r="O257" s="56"/>
      <c r="P257" s="56"/>
      <c r="Q257" s="56"/>
      <c r="R257" s="56"/>
      <c r="S257" s="56"/>
      <c r="T257" s="56"/>
      <c r="U257" s="2"/>
      <c r="V257" s="2"/>
      <c r="W257" s="2"/>
      <c r="X257" s="2"/>
      <c r="Y257" s="2"/>
      <c r="Z257" s="2"/>
      <c r="AA257" s="2"/>
      <c r="AB257" s="2"/>
    </row>
    <row r="258" spans="5:28" x14ac:dyDescent="0.2">
      <c r="E258" s="9"/>
      <c r="F258" s="2"/>
      <c r="G258" s="2"/>
      <c r="H258" s="54"/>
      <c r="I258" s="53"/>
      <c r="J258" s="53"/>
      <c r="K258" s="55"/>
      <c r="L258" s="55"/>
      <c r="M258" s="55"/>
      <c r="N258" s="56"/>
      <c r="O258" s="56"/>
      <c r="P258" s="56"/>
      <c r="Q258" s="56"/>
      <c r="R258" s="56"/>
      <c r="S258" s="56"/>
      <c r="T258" s="56"/>
      <c r="U258" s="2"/>
      <c r="V258" s="2"/>
      <c r="W258" s="2"/>
      <c r="X258" s="2"/>
      <c r="Y258" s="2"/>
      <c r="Z258" s="2"/>
      <c r="AA258" s="2"/>
      <c r="AB258" s="2"/>
    </row>
    <row r="259" spans="5:28" x14ac:dyDescent="0.2">
      <c r="E259" s="9"/>
      <c r="F259" s="2"/>
      <c r="G259" s="2"/>
      <c r="H259" s="54"/>
      <c r="I259" s="53"/>
      <c r="J259" s="53"/>
      <c r="K259" s="55"/>
      <c r="L259" s="55"/>
      <c r="M259" s="55"/>
      <c r="N259" s="56"/>
      <c r="O259" s="56"/>
      <c r="P259" s="56"/>
      <c r="Q259" s="56"/>
      <c r="R259" s="56"/>
      <c r="S259" s="56"/>
      <c r="T259" s="56"/>
      <c r="U259" s="2"/>
      <c r="V259" s="2"/>
      <c r="W259" s="2"/>
      <c r="X259" s="2"/>
      <c r="Y259" s="2"/>
      <c r="Z259" s="2"/>
      <c r="AA259" s="2"/>
      <c r="AB259" s="2"/>
    </row>
    <row r="260" spans="5:28" x14ac:dyDescent="0.2">
      <c r="E260" s="9"/>
      <c r="F260" s="2"/>
      <c r="G260" s="2"/>
      <c r="H260" s="54"/>
      <c r="I260" s="53"/>
      <c r="J260" s="53"/>
      <c r="K260" s="55"/>
      <c r="L260" s="55"/>
      <c r="M260" s="55"/>
      <c r="N260" s="56"/>
      <c r="O260" s="56"/>
      <c r="P260" s="56"/>
      <c r="Q260" s="56"/>
      <c r="R260" s="56"/>
      <c r="S260" s="56"/>
      <c r="T260" s="56"/>
      <c r="U260" s="2"/>
      <c r="V260" s="2"/>
      <c r="W260" s="2"/>
      <c r="X260" s="2"/>
      <c r="Y260" s="2"/>
      <c r="Z260" s="2"/>
      <c r="AA260" s="2"/>
      <c r="AB260" s="2"/>
    </row>
    <row r="261" spans="5:28" x14ac:dyDescent="0.2">
      <c r="E261" s="9"/>
      <c r="F261" s="2"/>
      <c r="G261" s="2"/>
      <c r="H261" s="54"/>
      <c r="I261" s="53"/>
      <c r="J261" s="53"/>
      <c r="K261" s="55"/>
      <c r="L261" s="55"/>
      <c r="M261" s="55"/>
      <c r="N261" s="56"/>
      <c r="O261" s="56"/>
      <c r="P261" s="56"/>
      <c r="Q261" s="56"/>
      <c r="R261" s="56"/>
      <c r="S261" s="56"/>
      <c r="T261" s="56"/>
      <c r="U261" s="2"/>
      <c r="V261" s="2"/>
      <c r="W261" s="2"/>
      <c r="X261" s="2"/>
      <c r="Y261" s="2"/>
      <c r="Z261" s="2"/>
      <c r="AA261" s="2"/>
      <c r="AB261" s="2"/>
    </row>
    <row r="262" spans="5:28" x14ac:dyDescent="0.2">
      <c r="E262" s="9"/>
      <c r="F262" s="2"/>
      <c r="G262" s="2"/>
      <c r="H262" s="54"/>
      <c r="I262" s="53"/>
      <c r="J262" s="53"/>
      <c r="K262" s="55"/>
      <c r="L262" s="55"/>
      <c r="M262" s="55"/>
      <c r="N262" s="56"/>
      <c r="O262" s="56"/>
      <c r="P262" s="56"/>
      <c r="Q262" s="56"/>
      <c r="R262" s="56"/>
      <c r="S262" s="56"/>
      <c r="T262" s="56"/>
      <c r="U262" s="2"/>
      <c r="V262" s="2"/>
      <c r="W262" s="2"/>
      <c r="X262" s="2"/>
      <c r="Y262" s="2"/>
      <c r="Z262" s="2"/>
      <c r="AA262" s="2"/>
      <c r="AB262" s="2"/>
    </row>
    <row r="263" spans="5:28" x14ac:dyDescent="0.2">
      <c r="E263" s="9"/>
      <c r="F263" s="2"/>
      <c r="G263" s="2"/>
      <c r="H263" s="55"/>
      <c r="I263" s="53"/>
      <c r="J263" s="53"/>
      <c r="K263" s="55"/>
      <c r="L263" s="55"/>
      <c r="M263" s="55"/>
      <c r="N263" s="56"/>
      <c r="O263" s="56"/>
      <c r="P263" s="56"/>
      <c r="Q263" s="56"/>
      <c r="R263" s="56"/>
      <c r="S263" s="56"/>
      <c r="T263" s="56"/>
      <c r="U263" s="2"/>
      <c r="V263" s="2"/>
      <c r="W263" s="2"/>
      <c r="X263" s="2"/>
      <c r="Y263" s="2"/>
      <c r="Z263" s="2"/>
      <c r="AA263" s="2"/>
      <c r="AB263" s="2"/>
    </row>
    <row r="264" spans="5:28" x14ac:dyDescent="0.2">
      <c r="E264" s="9"/>
      <c r="F264" s="2"/>
      <c r="G264" s="2"/>
      <c r="H264" s="55"/>
      <c r="I264" s="53"/>
      <c r="J264" s="53"/>
      <c r="K264" s="55"/>
      <c r="L264" s="55"/>
      <c r="M264" s="55"/>
      <c r="N264" s="56"/>
      <c r="O264" s="56"/>
      <c r="P264" s="56"/>
      <c r="Q264" s="56"/>
      <c r="R264" s="56"/>
      <c r="S264" s="56"/>
      <c r="T264" s="56"/>
      <c r="U264" s="2"/>
      <c r="V264" s="2"/>
      <c r="W264" s="2"/>
      <c r="X264" s="2"/>
      <c r="Y264" s="2"/>
      <c r="Z264" s="2"/>
      <c r="AA264" s="2"/>
      <c r="AB264" s="2"/>
    </row>
    <row r="265" spans="5:28" x14ac:dyDescent="0.2">
      <c r="E265" s="9"/>
      <c r="F265" s="2"/>
      <c r="G265" s="2"/>
      <c r="H265" s="55"/>
      <c r="I265" s="53"/>
      <c r="J265" s="53"/>
      <c r="K265" s="55"/>
      <c r="L265" s="55"/>
      <c r="M265" s="55"/>
      <c r="N265" s="56"/>
      <c r="O265" s="56"/>
      <c r="P265" s="56"/>
      <c r="Q265" s="56"/>
      <c r="R265" s="56"/>
      <c r="S265" s="56"/>
      <c r="T265" s="56"/>
      <c r="U265" s="2"/>
      <c r="V265" s="2"/>
      <c r="W265" s="2"/>
      <c r="X265" s="2"/>
      <c r="Y265" s="2"/>
      <c r="Z265" s="2"/>
      <c r="AA265" s="2"/>
      <c r="AB265" s="2"/>
    </row>
    <row r="266" spans="5:28" x14ac:dyDescent="0.2">
      <c r="E266" s="9"/>
      <c r="F266" s="2"/>
      <c r="G266" s="2"/>
      <c r="H266" s="55"/>
      <c r="I266" s="53"/>
      <c r="J266" s="53"/>
      <c r="K266" s="55"/>
      <c r="L266" s="55"/>
      <c r="M266" s="55"/>
      <c r="N266" s="56"/>
      <c r="O266" s="56"/>
      <c r="P266" s="56"/>
      <c r="Q266" s="56"/>
      <c r="R266" s="56"/>
      <c r="S266" s="56"/>
      <c r="T266" s="56"/>
      <c r="U266" s="2"/>
      <c r="V266" s="2"/>
      <c r="W266" s="2"/>
      <c r="X266" s="2"/>
      <c r="Y266" s="2"/>
      <c r="Z266" s="2"/>
      <c r="AA266" s="2"/>
      <c r="AB266" s="2"/>
    </row>
    <row r="267" spans="5:28" x14ac:dyDescent="0.2">
      <c r="E267" s="9"/>
      <c r="F267" s="2"/>
      <c r="G267" s="2"/>
      <c r="H267" s="55"/>
      <c r="I267" s="53"/>
      <c r="J267" s="53"/>
      <c r="K267" s="55"/>
      <c r="L267" s="55"/>
      <c r="M267" s="55"/>
      <c r="N267" s="56"/>
      <c r="O267" s="56"/>
      <c r="P267" s="56"/>
      <c r="Q267" s="56"/>
      <c r="R267" s="56"/>
      <c r="S267" s="56"/>
      <c r="T267" s="56"/>
      <c r="U267" s="2"/>
      <c r="V267" s="2"/>
      <c r="W267" s="2"/>
      <c r="X267" s="2"/>
      <c r="Y267" s="2"/>
      <c r="Z267" s="2"/>
      <c r="AA267" s="2"/>
      <c r="AB267" s="2"/>
    </row>
    <row r="268" spans="5:28" x14ac:dyDescent="0.2">
      <c r="E268" s="9"/>
      <c r="F268" s="2"/>
      <c r="G268" s="2"/>
      <c r="H268" s="55"/>
      <c r="I268" s="53"/>
      <c r="J268" s="53"/>
      <c r="K268" s="55"/>
      <c r="L268" s="55"/>
      <c r="M268" s="55"/>
      <c r="N268" s="56"/>
      <c r="O268" s="56"/>
      <c r="P268" s="56"/>
      <c r="Q268" s="56"/>
      <c r="R268" s="56"/>
      <c r="S268" s="56"/>
      <c r="T268" s="56"/>
      <c r="U268" s="2"/>
      <c r="V268" s="2"/>
      <c r="W268" s="2"/>
      <c r="X268" s="2"/>
      <c r="Y268" s="2"/>
      <c r="Z268" s="2"/>
      <c r="AA268" s="2"/>
      <c r="AB268" s="2"/>
    </row>
    <row r="269" spans="5:28" x14ac:dyDescent="0.2">
      <c r="E269" s="9"/>
      <c r="F269" s="2"/>
      <c r="G269" s="2"/>
      <c r="H269" s="55"/>
      <c r="I269" s="53"/>
      <c r="J269" s="53"/>
      <c r="K269" s="55"/>
      <c r="L269" s="55"/>
      <c r="M269" s="55"/>
      <c r="N269" s="56"/>
      <c r="O269" s="56"/>
      <c r="P269" s="56"/>
      <c r="Q269" s="56"/>
      <c r="R269" s="56"/>
      <c r="S269" s="56"/>
      <c r="T269" s="56"/>
      <c r="U269" s="2"/>
      <c r="V269" s="2"/>
      <c r="W269" s="2"/>
      <c r="X269" s="2"/>
      <c r="Y269" s="2"/>
      <c r="Z269" s="2"/>
      <c r="AA269" s="2"/>
      <c r="AB269" s="2"/>
    </row>
    <row r="270" spans="5:28" x14ac:dyDescent="0.2">
      <c r="E270" s="9"/>
      <c r="F270" s="2"/>
      <c r="G270" s="2"/>
      <c r="H270" s="55"/>
      <c r="I270" s="53"/>
      <c r="J270" s="53"/>
      <c r="K270" s="55"/>
      <c r="L270" s="55"/>
      <c r="M270" s="55"/>
      <c r="N270" s="56"/>
      <c r="O270" s="56"/>
      <c r="P270" s="56"/>
      <c r="Q270" s="56"/>
      <c r="R270" s="56"/>
      <c r="S270" s="56"/>
      <c r="T270" s="56"/>
      <c r="U270" s="2"/>
      <c r="V270" s="2"/>
      <c r="W270" s="2"/>
      <c r="X270" s="2"/>
      <c r="Y270" s="2"/>
      <c r="Z270" s="2"/>
      <c r="AA270" s="2"/>
      <c r="AB270" s="2"/>
    </row>
    <row r="271" spans="5:28" x14ac:dyDescent="0.2">
      <c r="E271" s="9"/>
      <c r="F271" s="2"/>
      <c r="G271" s="2"/>
      <c r="H271" s="55"/>
      <c r="I271" s="53"/>
      <c r="J271" s="53"/>
      <c r="K271" s="55"/>
      <c r="L271" s="55"/>
      <c r="M271" s="55"/>
      <c r="N271" s="56"/>
      <c r="O271" s="56"/>
      <c r="P271" s="56"/>
      <c r="Q271" s="56"/>
      <c r="R271" s="56"/>
      <c r="S271" s="56"/>
      <c r="T271" s="56"/>
      <c r="U271" s="2"/>
      <c r="V271" s="2"/>
      <c r="W271" s="2"/>
      <c r="X271" s="2"/>
      <c r="Y271" s="2"/>
      <c r="Z271" s="2"/>
      <c r="AA271" s="2"/>
      <c r="AB271" s="2"/>
    </row>
    <row r="272" spans="5:28" x14ac:dyDescent="0.2">
      <c r="E272" s="9"/>
      <c r="F272" s="2"/>
      <c r="G272" s="2"/>
      <c r="H272" s="55"/>
      <c r="I272" s="53"/>
      <c r="J272" s="53"/>
      <c r="K272" s="55"/>
      <c r="L272" s="55"/>
      <c r="M272" s="55"/>
      <c r="N272" s="56"/>
      <c r="O272" s="56"/>
      <c r="P272" s="56"/>
      <c r="Q272" s="56"/>
      <c r="R272" s="56"/>
      <c r="S272" s="56"/>
      <c r="T272" s="56"/>
      <c r="U272" s="2"/>
      <c r="V272" s="2"/>
      <c r="W272" s="2"/>
      <c r="X272" s="2"/>
      <c r="Y272" s="2"/>
      <c r="Z272" s="2"/>
      <c r="AA272" s="2"/>
      <c r="AB272" s="2"/>
    </row>
    <row r="273" spans="5:28" x14ac:dyDescent="0.2">
      <c r="E273" s="9"/>
      <c r="F273" s="2"/>
      <c r="G273" s="2"/>
      <c r="H273" s="55"/>
      <c r="I273" s="53"/>
      <c r="J273" s="53"/>
      <c r="K273" s="55"/>
      <c r="L273" s="55"/>
      <c r="M273" s="55"/>
      <c r="N273" s="56"/>
      <c r="O273" s="56"/>
      <c r="P273" s="56"/>
      <c r="Q273" s="56"/>
      <c r="R273" s="56"/>
      <c r="S273" s="56"/>
      <c r="T273" s="56"/>
      <c r="U273" s="2"/>
      <c r="V273" s="2"/>
      <c r="W273" s="2"/>
      <c r="X273" s="2"/>
      <c r="Y273" s="2"/>
      <c r="Z273" s="2"/>
      <c r="AA273" s="2"/>
      <c r="AB273" s="2"/>
    </row>
    <row r="274" spans="5:28" x14ac:dyDescent="0.2">
      <c r="E274" s="9"/>
      <c r="F274" s="2"/>
      <c r="G274" s="2"/>
      <c r="H274" s="55"/>
      <c r="I274" s="53"/>
      <c r="J274" s="53"/>
      <c r="K274" s="55"/>
      <c r="L274" s="55"/>
      <c r="M274" s="55"/>
      <c r="N274" s="56"/>
      <c r="O274" s="56"/>
      <c r="P274" s="56"/>
      <c r="Q274" s="56"/>
      <c r="R274" s="56"/>
      <c r="S274" s="56"/>
      <c r="T274" s="56"/>
      <c r="U274" s="2"/>
      <c r="V274" s="2"/>
      <c r="W274" s="2"/>
      <c r="X274" s="2"/>
      <c r="Y274" s="2"/>
      <c r="Z274" s="2"/>
      <c r="AA274" s="2"/>
      <c r="AB274" s="2"/>
    </row>
    <row r="275" spans="5:28" x14ac:dyDescent="0.2">
      <c r="E275" s="9"/>
      <c r="F275" s="2"/>
      <c r="G275" s="2"/>
      <c r="H275" s="55"/>
      <c r="I275" s="53"/>
      <c r="J275" s="53"/>
      <c r="K275" s="55"/>
      <c r="L275" s="55"/>
      <c r="M275" s="55"/>
      <c r="N275" s="56"/>
      <c r="O275" s="56"/>
      <c r="P275" s="56"/>
      <c r="Q275" s="56"/>
      <c r="R275" s="56"/>
      <c r="S275" s="56"/>
      <c r="T275" s="56"/>
      <c r="U275" s="2"/>
      <c r="V275" s="2"/>
      <c r="W275" s="2"/>
      <c r="X275" s="2"/>
      <c r="Y275" s="2"/>
      <c r="Z275" s="2"/>
      <c r="AA275" s="2"/>
      <c r="AB275" s="2"/>
    </row>
    <row r="276" spans="5:28" x14ac:dyDescent="0.2">
      <c r="E276" s="9"/>
      <c r="F276" s="2"/>
      <c r="G276" s="2"/>
      <c r="H276" s="55"/>
      <c r="I276" s="53"/>
      <c r="J276" s="53"/>
      <c r="K276" s="55"/>
      <c r="L276" s="55"/>
      <c r="M276" s="55"/>
      <c r="N276" s="56"/>
      <c r="O276" s="56"/>
      <c r="P276" s="56"/>
      <c r="Q276" s="56"/>
      <c r="R276" s="56"/>
      <c r="S276" s="56"/>
      <c r="T276" s="56"/>
      <c r="U276" s="2"/>
      <c r="V276" s="2"/>
      <c r="W276" s="2"/>
      <c r="X276" s="2"/>
      <c r="Y276" s="2"/>
      <c r="Z276" s="2"/>
      <c r="AA276" s="2"/>
      <c r="AB276" s="2"/>
    </row>
    <row r="277" spans="5:28" x14ac:dyDescent="0.2">
      <c r="E277" s="9"/>
      <c r="F277" s="2"/>
      <c r="G277" s="2"/>
      <c r="H277" s="55"/>
      <c r="I277" s="53"/>
      <c r="J277" s="53"/>
      <c r="K277" s="55"/>
      <c r="L277" s="55"/>
      <c r="M277" s="55"/>
      <c r="N277" s="56"/>
      <c r="O277" s="56"/>
      <c r="P277" s="56"/>
      <c r="Q277" s="56"/>
      <c r="R277" s="56"/>
      <c r="S277" s="56"/>
      <c r="T277" s="56"/>
      <c r="U277" s="2"/>
      <c r="V277" s="2"/>
      <c r="W277" s="2"/>
      <c r="X277" s="2"/>
      <c r="Y277" s="2"/>
      <c r="Z277" s="2"/>
      <c r="AA277" s="2"/>
      <c r="AB277" s="2"/>
    </row>
    <row r="278" spans="5:28" x14ac:dyDescent="0.2">
      <c r="E278" s="9"/>
      <c r="F278" s="2"/>
      <c r="G278" s="2"/>
      <c r="H278" s="55"/>
      <c r="I278" s="53"/>
      <c r="J278" s="53"/>
      <c r="K278" s="55"/>
      <c r="L278" s="55"/>
      <c r="M278" s="55"/>
      <c r="N278" s="56"/>
      <c r="O278" s="56"/>
      <c r="P278" s="56"/>
      <c r="Q278" s="56"/>
      <c r="R278" s="56"/>
      <c r="S278" s="56"/>
      <c r="T278" s="56"/>
      <c r="U278" s="2"/>
      <c r="V278" s="2"/>
      <c r="W278" s="2"/>
      <c r="X278" s="2"/>
      <c r="Y278" s="2"/>
      <c r="Z278" s="2"/>
      <c r="AA278" s="2"/>
      <c r="AB278" s="2"/>
    </row>
    <row r="279" spans="5:28" x14ac:dyDescent="0.2">
      <c r="E279" s="9"/>
      <c r="F279" s="2"/>
      <c r="G279" s="2"/>
      <c r="H279" s="55"/>
      <c r="I279" s="53"/>
      <c r="J279" s="53"/>
      <c r="K279" s="55"/>
      <c r="L279" s="55"/>
      <c r="M279" s="55"/>
      <c r="N279" s="56"/>
      <c r="O279" s="56"/>
      <c r="P279" s="56"/>
      <c r="Q279" s="56"/>
      <c r="R279" s="56"/>
      <c r="S279" s="56"/>
      <c r="T279" s="56"/>
      <c r="U279" s="2"/>
      <c r="V279" s="2"/>
      <c r="W279" s="2"/>
      <c r="X279" s="2"/>
      <c r="Y279" s="2"/>
      <c r="Z279" s="2"/>
      <c r="AA279" s="2"/>
      <c r="AB279" s="2"/>
    </row>
    <row r="280" spans="5:28" x14ac:dyDescent="0.2">
      <c r="E280" s="9"/>
      <c r="F280" s="2"/>
      <c r="G280" s="2"/>
      <c r="H280" s="55"/>
      <c r="I280" s="53"/>
      <c r="J280" s="53"/>
      <c r="K280" s="55"/>
      <c r="L280" s="55"/>
      <c r="M280" s="55"/>
      <c r="N280" s="56"/>
      <c r="O280" s="56"/>
      <c r="P280" s="56"/>
      <c r="Q280" s="56"/>
      <c r="R280" s="56"/>
      <c r="S280" s="56"/>
      <c r="T280" s="56"/>
      <c r="U280" s="2"/>
      <c r="V280" s="2"/>
      <c r="W280" s="2"/>
      <c r="X280" s="2"/>
      <c r="Y280" s="2"/>
      <c r="Z280" s="2"/>
      <c r="AA280" s="2"/>
      <c r="AB280" s="2"/>
    </row>
    <row r="281" spans="5:28" x14ac:dyDescent="0.2">
      <c r="E281" s="9"/>
      <c r="F281" s="2"/>
      <c r="G281" s="2"/>
      <c r="H281" s="55"/>
      <c r="I281" s="53"/>
      <c r="J281" s="53"/>
      <c r="K281" s="55"/>
      <c r="L281" s="55"/>
      <c r="M281" s="55"/>
      <c r="N281" s="56"/>
      <c r="O281" s="56"/>
      <c r="P281" s="56"/>
      <c r="Q281" s="56"/>
      <c r="R281" s="56"/>
      <c r="S281" s="56"/>
      <c r="T281" s="56"/>
      <c r="U281" s="2"/>
      <c r="V281" s="2"/>
      <c r="W281" s="2"/>
      <c r="X281" s="2"/>
      <c r="Y281" s="2"/>
      <c r="Z281" s="2"/>
      <c r="AA281" s="2"/>
      <c r="AB281" s="2"/>
    </row>
    <row r="282" spans="5:28" x14ac:dyDescent="0.2">
      <c r="E282" s="9"/>
      <c r="F282" s="2"/>
      <c r="G282" s="2"/>
      <c r="H282" s="55"/>
      <c r="I282" s="53"/>
      <c r="J282" s="53"/>
      <c r="K282" s="55"/>
      <c r="L282" s="55"/>
      <c r="M282" s="55"/>
      <c r="N282" s="56"/>
      <c r="O282" s="56"/>
      <c r="P282" s="56"/>
      <c r="Q282" s="56"/>
      <c r="R282" s="56"/>
      <c r="S282" s="56"/>
      <c r="T282" s="56"/>
      <c r="U282" s="2"/>
      <c r="V282" s="2"/>
      <c r="W282" s="2"/>
      <c r="X282" s="2"/>
      <c r="Y282" s="2"/>
      <c r="Z282" s="2"/>
      <c r="AA282" s="2"/>
      <c r="AB282" s="2"/>
    </row>
    <row r="283" spans="5:28" x14ac:dyDescent="0.2">
      <c r="E283" s="9"/>
      <c r="F283" s="2"/>
      <c r="G283" s="2"/>
      <c r="H283" s="55"/>
      <c r="I283" s="53"/>
      <c r="J283" s="53"/>
      <c r="K283" s="55"/>
      <c r="L283" s="55"/>
      <c r="M283" s="55"/>
      <c r="N283" s="56"/>
      <c r="O283" s="56"/>
      <c r="P283" s="56"/>
      <c r="Q283" s="56"/>
      <c r="R283" s="56"/>
      <c r="S283" s="56"/>
      <c r="T283" s="56"/>
      <c r="U283" s="2"/>
      <c r="V283" s="2"/>
      <c r="W283" s="2"/>
      <c r="X283" s="2"/>
      <c r="Y283" s="2"/>
      <c r="Z283" s="2"/>
      <c r="AA283" s="2"/>
      <c r="AB283" s="2"/>
    </row>
    <row r="284" spans="5:28" x14ac:dyDescent="0.2">
      <c r="E284" s="9"/>
      <c r="F284" s="2"/>
      <c r="G284" s="2"/>
      <c r="H284" s="55"/>
      <c r="I284" s="53"/>
      <c r="J284" s="53"/>
      <c r="K284" s="55"/>
      <c r="L284" s="55"/>
      <c r="M284" s="55"/>
      <c r="N284" s="56"/>
      <c r="O284" s="56"/>
      <c r="P284" s="56"/>
      <c r="Q284" s="56"/>
      <c r="R284" s="56"/>
      <c r="S284" s="56"/>
      <c r="T284" s="56"/>
      <c r="U284" s="2"/>
      <c r="V284" s="2"/>
      <c r="W284" s="2"/>
      <c r="X284" s="2"/>
      <c r="Y284" s="2"/>
      <c r="Z284" s="2"/>
      <c r="AA284" s="2"/>
      <c r="AB284" s="2"/>
    </row>
    <row r="285" spans="5:28" x14ac:dyDescent="0.2">
      <c r="E285" s="9"/>
      <c r="F285" s="2"/>
      <c r="G285" s="2"/>
      <c r="H285" s="55"/>
      <c r="I285" s="53"/>
      <c r="J285" s="53"/>
      <c r="K285" s="55"/>
      <c r="L285" s="55"/>
      <c r="M285" s="55"/>
      <c r="N285" s="56"/>
      <c r="O285" s="56"/>
      <c r="P285" s="56"/>
      <c r="Q285" s="56"/>
      <c r="R285" s="56"/>
      <c r="S285" s="56"/>
      <c r="T285" s="56"/>
      <c r="U285" s="2"/>
      <c r="V285" s="2"/>
      <c r="W285" s="2"/>
      <c r="X285" s="2"/>
      <c r="Y285" s="2"/>
      <c r="Z285" s="2"/>
      <c r="AA285" s="2"/>
      <c r="AB285" s="2"/>
    </row>
    <row r="286" spans="5:28" x14ac:dyDescent="0.2">
      <c r="E286" s="9"/>
      <c r="F286" s="2"/>
      <c r="G286" s="2"/>
      <c r="H286" s="55"/>
      <c r="I286" s="53"/>
      <c r="J286" s="53"/>
      <c r="K286" s="55"/>
      <c r="L286" s="55"/>
      <c r="M286" s="55"/>
      <c r="N286" s="56"/>
      <c r="O286" s="56"/>
      <c r="P286" s="56"/>
      <c r="Q286" s="56"/>
      <c r="R286" s="56"/>
      <c r="S286" s="56"/>
      <c r="T286" s="56"/>
      <c r="U286" s="2"/>
      <c r="V286" s="2"/>
      <c r="W286" s="2"/>
      <c r="X286" s="2"/>
      <c r="Y286" s="2"/>
      <c r="Z286" s="2"/>
      <c r="AA286" s="2"/>
      <c r="AB286" s="2"/>
    </row>
    <row r="287" spans="5:28" x14ac:dyDescent="0.2">
      <c r="E287" s="9"/>
      <c r="F287" s="2"/>
      <c r="G287" s="2"/>
      <c r="H287" s="55"/>
      <c r="I287" s="53"/>
      <c r="J287" s="53"/>
      <c r="K287" s="55"/>
      <c r="L287" s="55"/>
      <c r="M287" s="55"/>
      <c r="N287" s="56"/>
      <c r="O287" s="56"/>
      <c r="P287" s="56"/>
      <c r="Q287" s="56"/>
      <c r="R287" s="56"/>
      <c r="S287" s="56"/>
      <c r="T287" s="56"/>
      <c r="U287" s="2"/>
      <c r="V287" s="2"/>
      <c r="W287" s="2"/>
      <c r="X287" s="2"/>
      <c r="Y287" s="2"/>
      <c r="Z287" s="2"/>
      <c r="AA287" s="2"/>
      <c r="AB287" s="2"/>
    </row>
    <row r="288" spans="5:28" x14ac:dyDescent="0.2">
      <c r="E288" s="9"/>
      <c r="F288" s="2"/>
      <c r="G288" s="2"/>
      <c r="H288" s="55"/>
      <c r="I288" s="53"/>
      <c r="J288" s="53"/>
      <c r="K288" s="55"/>
      <c r="L288" s="55"/>
      <c r="M288" s="55"/>
      <c r="N288" s="56"/>
      <c r="O288" s="56"/>
      <c r="P288" s="56"/>
      <c r="Q288" s="56"/>
      <c r="R288" s="56"/>
      <c r="S288" s="56"/>
      <c r="T288" s="56"/>
      <c r="U288" s="2"/>
      <c r="V288" s="2"/>
      <c r="W288" s="2"/>
      <c r="X288" s="2"/>
      <c r="Y288" s="2"/>
      <c r="Z288" s="2"/>
      <c r="AA288" s="2"/>
      <c r="AB288" s="2"/>
    </row>
    <row r="289" spans="5:28" x14ac:dyDescent="0.2">
      <c r="E289" s="9"/>
      <c r="F289" s="2"/>
      <c r="G289" s="2"/>
      <c r="H289" s="55"/>
      <c r="I289" s="53"/>
      <c r="J289" s="53"/>
      <c r="K289" s="55"/>
      <c r="L289" s="55"/>
      <c r="M289" s="55"/>
      <c r="N289" s="56"/>
      <c r="O289" s="56"/>
      <c r="P289" s="56"/>
      <c r="Q289" s="56"/>
      <c r="R289" s="56"/>
      <c r="S289" s="56"/>
      <c r="T289" s="56"/>
      <c r="U289" s="2"/>
      <c r="V289" s="2"/>
      <c r="W289" s="2"/>
      <c r="X289" s="2"/>
      <c r="Y289" s="2"/>
      <c r="Z289" s="2"/>
      <c r="AA289" s="2"/>
      <c r="AB289" s="2"/>
    </row>
    <row r="290" spans="5:28" x14ac:dyDescent="0.2">
      <c r="E290" s="9"/>
      <c r="F290" s="2"/>
      <c r="G290" s="2"/>
      <c r="H290" s="55"/>
      <c r="I290" s="53"/>
      <c r="J290" s="53"/>
      <c r="K290" s="55"/>
      <c r="L290" s="55"/>
      <c r="M290" s="55"/>
      <c r="N290" s="56"/>
      <c r="O290" s="56"/>
      <c r="P290" s="56"/>
      <c r="Q290" s="56"/>
      <c r="R290" s="56"/>
      <c r="S290" s="56"/>
      <c r="T290" s="56"/>
      <c r="U290" s="2"/>
      <c r="V290" s="2"/>
      <c r="W290" s="2"/>
      <c r="X290" s="2"/>
      <c r="Y290" s="2"/>
      <c r="Z290" s="2"/>
      <c r="AA290" s="2"/>
      <c r="AB290" s="2"/>
    </row>
  </sheetData>
  <sheetProtection sheet="1" objects="1" scenarios="1"/>
  <dataValidations count="1">
    <dataValidation type="custom" allowBlank="1" showInputMessage="1" showErrorMessage="1" sqref="U24">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Study Plan</vt:lpstr>
      <vt:lpstr>Instructions</vt:lpstr>
      <vt:lpstr>Tables</vt:lpstr>
      <vt:lpstr>CatType</vt:lpstr>
      <vt:lpstr>CourseCat</vt:lpstr>
      <vt:lpstr>CourseList</vt:lpstr>
      <vt:lpstr>CourseTable</vt:lpstr>
      <vt:lpstr>CourseTableCols</vt:lpstr>
      <vt:lpstr>Degree_Dates</vt:lpstr>
      <vt:lpstr>GradePoints</vt:lpstr>
      <vt:lpstr>GradeType</vt:lpstr>
      <vt:lpstr>LetterLookup</vt:lpstr>
      <vt:lpstr>MEng_Cr</vt:lpstr>
      <vt:lpstr>NoQualPt</vt:lpstr>
      <vt:lpstr>ORIE_Cr</vt:lpstr>
      <vt:lpstr>Instructions!Print_Area</vt:lpstr>
      <vt:lpstr>'Study Plan'!Print_Area</vt:lpstr>
      <vt:lpstr>Tech_Cr</vt:lpstr>
      <vt:lpstr>Term</vt:lpstr>
      <vt:lpstr>Term_List</vt:lpstr>
      <vt:lpstr>TermList</vt:lpstr>
    </vt:vector>
  </TitlesOfParts>
  <Company>ORIE/Cornell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Ehrlich</dc:creator>
  <cp:lastModifiedBy>Patrick Gillespie</cp:lastModifiedBy>
  <cp:lastPrinted>2017-08-20T22:14:39Z</cp:lastPrinted>
  <dcterms:created xsi:type="dcterms:W3CDTF">1998-05-12T14:04:51Z</dcterms:created>
  <dcterms:modified xsi:type="dcterms:W3CDTF">2018-08-09T13:58:30Z</dcterms:modified>
</cp:coreProperties>
</file>